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ate1904="1" autoCompressPictures="0"/>
  <mc:AlternateContent xmlns:mc="http://schemas.openxmlformats.org/markup-compatibility/2006">
    <mc:Choice Requires="x15">
      <x15ac:absPath xmlns:x15ac="http://schemas.microsoft.com/office/spreadsheetml/2010/11/ac" url="https://amlegpremierboysstate.sharepoint.com/sites/ILALA/Shared Documents/District Membership Reports/Membership Reports 2026-2027/"/>
    </mc:Choice>
  </mc:AlternateContent>
  <xr:revisionPtr revIDLastSave="12" documentId="8_{0EB26869-4D5B-1F47-972E-D258D188CE4A}" xr6:coauthVersionLast="47" xr6:coauthVersionMax="47" xr10:uidLastSave="{5D59887E-202E-4CA4-B5FD-52359183C24E}"/>
  <bookViews>
    <workbookView xWindow="28680" yWindow="-120" windowWidth="29040" windowHeight="15720" tabRatio="521" firstSheet="15" activeTab="25" xr2:uid="{00000000-000D-0000-FFFF-FFFF00000000}"/>
  </bookViews>
  <sheets>
    <sheet name="Unit Objectives" sheetId="29" state="hidden" r:id="rId1"/>
    <sheet name="Unit Totals" sheetId="26" r:id="rId2"/>
    <sheet name="Dist 2" sheetId="3" r:id="rId3"/>
    <sheet name="Dist 3" sheetId="4" r:id="rId4"/>
    <sheet name="Dist 4" sheetId="5" r:id="rId5"/>
    <sheet name="Dist 5" sheetId="6" r:id="rId6"/>
    <sheet name="Dist 7" sheetId="7" r:id="rId7"/>
    <sheet name="Dist 8" sheetId="8" r:id="rId8"/>
    <sheet name="Dist 9" sheetId="9" r:id="rId9"/>
    <sheet name="Dist 10" sheetId="10" r:id="rId10"/>
    <sheet name="Dist 11" sheetId="11" r:id="rId11"/>
    <sheet name="Dist 12" sheetId="12" r:id="rId12"/>
    <sheet name="Dist 13" sheetId="13" r:id="rId13"/>
    <sheet name="Dist 14" sheetId="14" r:id="rId14"/>
    <sheet name="Dist 15" sheetId="15" r:id="rId15"/>
    <sheet name="Dist 16" sheetId="16" r:id="rId16"/>
    <sheet name="Dist 17" sheetId="17" r:id="rId17"/>
    <sheet name="Dist 18" sheetId="18" r:id="rId18"/>
    <sheet name="Dist 19" sheetId="19" r:id="rId19"/>
    <sheet name="Dist 20" sheetId="20" r:id="rId20"/>
    <sheet name="Dist 21" sheetId="21" r:id="rId21"/>
    <sheet name="Dist 22" sheetId="22" r:id="rId22"/>
    <sheet name="Dist 23" sheetId="23" r:id="rId23"/>
    <sheet name="Dist 24" sheetId="24" r:id="rId24"/>
    <sheet name="Dist 25" sheetId="25" r:id="rId25"/>
    <sheet name="BiWeekly" sheetId="27" r:id="rId26"/>
    <sheet name="Calculations" sheetId="28" state="hidden" r:id="rId27"/>
  </sheets>
  <definedNames>
    <definedName name="_xlnm._FilterDatabase" localSheetId="25" hidden="1">BiWeekly!$A$3:$M$25</definedName>
    <definedName name="_xlnm._FilterDatabase" localSheetId="26" hidden="1">Calculations!$A$3:$M$26</definedName>
    <definedName name="_xlnm._FilterDatabase" localSheetId="1" hidden="1">'Unit Totals'!$A$3:$G$394</definedName>
    <definedName name="_xlnm.Print_Area" localSheetId="9">'Dist 10'!$A$1:$I$20</definedName>
    <definedName name="_xlnm.Print_Area" localSheetId="10">'Dist 11'!$A$1:$I$40</definedName>
    <definedName name="_xlnm.Print_Area" localSheetId="11">'Dist 12'!$A$1:$I$30</definedName>
    <definedName name="_xlnm.Print_Area" localSheetId="12">'Dist 13'!$A$1:$I$20</definedName>
    <definedName name="_xlnm.Print_Area" localSheetId="13">'Dist 14'!$A$1:$I$16</definedName>
    <definedName name="_xlnm.Print_Area" localSheetId="14">'Dist 15'!$A$1:$I$28</definedName>
    <definedName name="_xlnm.Print_Area" localSheetId="15">'Dist 16'!$A$1:$I$30</definedName>
    <definedName name="_xlnm.Print_Area" localSheetId="16">'Dist 17'!$A$1:$I$37</definedName>
    <definedName name="_xlnm.Print_Area" localSheetId="17">'Dist 18'!$A$1:$I$33</definedName>
    <definedName name="_xlnm.Print_Area" localSheetId="18">'Dist 19'!$A$1:$I$38</definedName>
    <definedName name="_xlnm.Print_Area" localSheetId="2">'Dist 2'!$A$1:$I$10</definedName>
    <definedName name="_xlnm.Print_Area" localSheetId="19">'Dist 20'!$A$1:$I$26</definedName>
    <definedName name="_xlnm.Print_Area" localSheetId="20">'Dist 21'!$A$1:$I$22</definedName>
    <definedName name="_xlnm.Print_Area" localSheetId="21">'Dist 22'!$A$1:$I$31</definedName>
    <definedName name="_xlnm.Print_Area" localSheetId="22">'Dist 23'!$A$1:$I$29</definedName>
    <definedName name="_xlnm.Print_Area" localSheetId="23">'Dist 24'!$A$1:$I$19</definedName>
    <definedName name="_xlnm.Print_Area" localSheetId="24">'Dist 25'!$A$1:$I$19</definedName>
    <definedName name="_xlnm.Print_Area" localSheetId="3">'Dist 3'!$A$1:$I$10</definedName>
    <definedName name="_xlnm.Print_Area" localSheetId="4">'Dist 4'!$A$1:$I$13</definedName>
    <definedName name="_xlnm.Print_Area" localSheetId="5">'Dist 5'!$A$1:$I$15</definedName>
    <definedName name="_xlnm.Print_Area" localSheetId="6">'Dist 7'!$A$1:$I$9</definedName>
    <definedName name="_xlnm.Print_Area" localSheetId="7">'Dist 8'!$A$1:$I$17</definedName>
    <definedName name="_xlnm.Print_Area" localSheetId="8">'Dist 9'!$A$1:$I$13</definedName>
    <definedName name="_xlnm.Print_Area" localSheetId="1">'Unit Totals'!$A$1:$H$394</definedName>
    <definedName name="_xlnm.Print_Titles" localSheetId="1">'Unit Totals'!$3:$3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26" i="27" l="1"/>
  <c r="C23" i="25"/>
  <c r="C21" i="24"/>
  <c r="C31" i="23"/>
  <c r="C33" i="22"/>
  <c r="C24" i="21"/>
  <c r="C28" i="20"/>
  <c r="C40" i="19"/>
  <c r="C35" i="18"/>
  <c r="C39" i="17"/>
  <c r="C32" i="16"/>
  <c r="C30" i="15"/>
  <c r="C18" i="14"/>
  <c r="C22" i="13"/>
  <c r="C32" i="12"/>
  <c r="C42" i="11"/>
  <c r="C21" i="10"/>
  <c r="C15" i="9"/>
  <c r="C19" i="8"/>
  <c r="C11" i="7"/>
  <c r="C17" i="6"/>
  <c r="C15" i="5"/>
  <c r="C12" i="4"/>
  <c r="C11" i="3"/>
  <c r="G6" i="25"/>
  <c r="D211" i="26"/>
  <c r="E185" i="26"/>
  <c r="D185" i="26"/>
  <c r="E229" i="26"/>
  <c r="D229" i="26"/>
  <c r="E388" i="26"/>
  <c r="D388" i="26"/>
  <c r="E364" i="26"/>
  <c r="D364" i="26"/>
  <c r="E259" i="26"/>
  <c r="D259" i="26"/>
  <c r="E258" i="26"/>
  <c r="D258" i="26"/>
  <c r="E246" i="26"/>
  <c r="D246" i="26"/>
  <c r="E214" i="26"/>
  <c r="D214" i="26"/>
  <c r="E202" i="26"/>
  <c r="D202" i="26"/>
  <c r="E172" i="26"/>
  <c r="D172" i="26"/>
  <c r="E154" i="26"/>
  <c r="D154" i="26"/>
  <c r="E153" i="26"/>
  <c r="D153" i="26"/>
  <c r="E127" i="26"/>
  <c r="D127" i="26"/>
  <c r="E120" i="26"/>
  <c r="E6" i="25" s="1"/>
  <c r="D120" i="26"/>
  <c r="D6" i="25" s="1"/>
  <c r="E89" i="26"/>
  <c r="D89" i="26"/>
  <c r="E80" i="26"/>
  <c r="D80" i="26"/>
  <c r="E69" i="26"/>
  <c r="D69" i="26"/>
  <c r="E357" i="26"/>
  <c r="D357" i="26"/>
  <c r="E355" i="26"/>
  <c r="D355" i="26"/>
  <c r="E321" i="26"/>
  <c r="D321" i="26"/>
  <c r="E238" i="26"/>
  <c r="D238" i="26"/>
  <c r="E235" i="26"/>
  <c r="D235" i="26"/>
  <c r="E157" i="26"/>
  <c r="D157" i="26"/>
  <c r="E139" i="26"/>
  <c r="D139" i="26"/>
  <c r="E105" i="26"/>
  <c r="D105" i="26"/>
  <c r="E88" i="26"/>
  <c r="D88" i="26"/>
  <c r="E86" i="26"/>
  <c r="D86" i="26"/>
  <c r="E84" i="26"/>
  <c r="D84" i="26"/>
  <c r="E62" i="26"/>
  <c r="D62" i="26"/>
  <c r="E13" i="26"/>
  <c r="D13" i="26"/>
  <c r="E380" i="26"/>
  <c r="D380" i="26"/>
  <c r="E376" i="26"/>
  <c r="D376" i="26"/>
  <c r="E368" i="26"/>
  <c r="D368" i="26"/>
  <c r="E362" i="26"/>
  <c r="D362" i="26"/>
  <c r="E342" i="26"/>
  <c r="D342" i="26"/>
  <c r="E329" i="26"/>
  <c r="D329" i="26"/>
  <c r="E325" i="26"/>
  <c r="D325" i="26"/>
  <c r="E217" i="26"/>
  <c r="D217" i="26"/>
  <c r="E210" i="26"/>
  <c r="D210" i="26"/>
  <c r="E195" i="26"/>
  <c r="D195" i="26"/>
  <c r="E187" i="26"/>
  <c r="D187" i="26"/>
  <c r="E145" i="26"/>
  <c r="D145" i="26"/>
  <c r="E179" i="26"/>
  <c r="D179" i="26"/>
  <c r="E143" i="26"/>
  <c r="D143" i="26"/>
  <c r="E114" i="26"/>
  <c r="D114" i="26"/>
  <c r="E78" i="26"/>
  <c r="D78" i="26"/>
  <c r="E71" i="26"/>
  <c r="D71" i="26"/>
  <c r="E70" i="26"/>
  <c r="D70" i="26"/>
  <c r="E65" i="26"/>
  <c r="D65" i="26"/>
  <c r="E55" i="26"/>
  <c r="D55" i="26"/>
  <c r="E23" i="26"/>
  <c r="D23" i="26"/>
  <c r="E22" i="26"/>
  <c r="D22" i="26"/>
  <c r="E17" i="26"/>
  <c r="D17" i="26"/>
  <c r="E391" i="26"/>
  <c r="D391" i="26"/>
  <c r="E383" i="26"/>
  <c r="D383" i="26"/>
  <c r="E361" i="26"/>
  <c r="D361" i="26"/>
  <c r="E358" i="26"/>
  <c r="D358" i="26"/>
  <c r="E327" i="26"/>
  <c r="D327" i="26"/>
  <c r="E316" i="26"/>
  <c r="D316" i="26"/>
  <c r="E304" i="26"/>
  <c r="D304" i="26"/>
  <c r="E282" i="26"/>
  <c r="D282" i="26"/>
  <c r="E280" i="26"/>
  <c r="D280" i="26"/>
  <c r="E271" i="26"/>
  <c r="D271" i="26"/>
  <c r="E265" i="26"/>
  <c r="D265" i="26"/>
  <c r="E234" i="26"/>
  <c r="D234" i="26"/>
  <c r="E225" i="26"/>
  <c r="D225" i="26"/>
  <c r="E220" i="26"/>
  <c r="D220" i="26"/>
  <c r="E203" i="26"/>
  <c r="D203" i="26"/>
  <c r="E184" i="26"/>
  <c r="D184" i="26"/>
  <c r="E158" i="26"/>
  <c r="D158" i="26"/>
  <c r="E155" i="26"/>
  <c r="D155" i="26"/>
  <c r="E140" i="26"/>
  <c r="D140" i="26"/>
  <c r="E108" i="26"/>
  <c r="D108" i="26"/>
  <c r="E103" i="26"/>
  <c r="D103" i="26"/>
  <c r="E97" i="26"/>
  <c r="D97" i="26"/>
  <c r="E75" i="26"/>
  <c r="D75" i="26"/>
  <c r="E63" i="26"/>
  <c r="D63" i="26"/>
  <c r="E386" i="26"/>
  <c r="D386" i="26"/>
  <c r="E343" i="26"/>
  <c r="D343" i="26"/>
  <c r="E318" i="26"/>
  <c r="D318" i="26"/>
  <c r="E308" i="26"/>
  <c r="D308" i="26"/>
  <c r="E296" i="26"/>
  <c r="D296" i="26"/>
  <c r="E286" i="26"/>
  <c r="D286" i="26"/>
  <c r="E233" i="26"/>
  <c r="D233" i="26"/>
  <c r="E222" i="26"/>
  <c r="D222" i="26"/>
  <c r="E167" i="26"/>
  <c r="D167" i="26"/>
  <c r="E156" i="26"/>
  <c r="E9" i="21" s="1"/>
  <c r="D156" i="26"/>
  <c r="D9" i="21" s="1"/>
  <c r="E137" i="26"/>
  <c r="D137" i="26"/>
  <c r="E125" i="26"/>
  <c r="D125" i="26"/>
  <c r="E119" i="26"/>
  <c r="D119" i="26"/>
  <c r="E85" i="26"/>
  <c r="D85" i="26"/>
  <c r="E41" i="26"/>
  <c r="D41" i="26"/>
  <c r="E24" i="26"/>
  <c r="D24" i="26"/>
  <c r="E367" i="26"/>
  <c r="D367" i="26"/>
  <c r="E365" i="26"/>
  <c r="D365" i="26"/>
  <c r="E359" i="26"/>
  <c r="D359" i="26"/>
  <c r="E311" i="26"/>
  <c r="D311" i="26"/>
  <c r="E300" i="26"/>
  <c r="D300" i="26"/>
  <c r="E287" i="26"/>
  <c r="D287" i="26"/>
  <c r="E261" i="26"/>
  <c r="D261" i="26"/>
  <c r="E252" i="26"/>
  <c r="D252" i="26"/>
  <c r="E245" i="26"/>
  <c r="D245" i="26"/>
  <c r="E240" i="26"/>
  <c r="D240" i="26"/>
  <c r="E223" i="26"/>
  <c r="D223" i="26"/>
  <c r="E201" i="26"/>
  <c r="D201" i="26"/>
  <c r="E194" i="26"/>
  <c r="D194" i="26"/>
  <c r="E183" i="26"/>
  <c r="D183" i="26"/>
  <c r="E181" i="26"/>
  <c r="D181" i="26"/>
  <c r="E176" i="26"/>
  <c r="D176" i="26"/>
  <c r="E141" i="26"/>
  <c r="D141" i="26"/>
  <c r="E133" i="26"/>
  <c r="D133" i="26"/>
  <c r="E132" i="26"/>
  <c r="D132" i="26"/>
  <c r="E131" i="26"/>
  <c r="D131" i="26"/>
  <c r="E64" i="26"/>
  <c r="D64" i="26"/>
  <c r="E61" i="26"/>
  <c r="D61" i="26"/>
  <c r="E60" i="26"/>
  <c r="D60" i="26"/>
  <c r="E59" i="26"/>
  <c r="D59" i="26"/>
  <c r="E51" i="26"/>
  <c r="D51" i="26"/>
  <c r="E47" i="26"/>
  <c r="D47" i="26"/>
  <c r="E40" i="26"/>
  <c r="D40" i="26"/>
  <c r="E39" i="26"/>
  <c r="D39" i="26"/>
  <c r="E37" i="26"/>
  <c r="D37" i="26"/>
  <c r="E34" i="26"/>
  <c r="D34" i="26"/>
  <c r="E21" i="26"/>
  <c r="D21" i="26"/>
  <c r="E19" i="26"/>
  <c r="D19" i="26"/>
  <c r="E341" i="26"/>
  <c r="D341" i="26"/>
  <c r="E333" i="26"/>
  <c r="D333" i="26"/>
  <c r="E305" i="26"/>
  <c r="D305" i="26"/>
  <c r="E302" i="26"/>
  <c r="D302" i="26"/>
  <c r="E299" i="26"/>
  <c r="D299" i="26"/>
  <c r="E297" i="26"/>
  <c r="D297" i="26"/>
  <c r="E295" i="26"/>
  <c r="D295" i="26"/>
  <c r="E279" i="26"/>
  <c r="D279" i="26"/>
  <c r="E256" i="26"/>
  <c r="D256" i="26"/>
  <c r="E226" i="26"/>
  <c r="D226" i="26"/>
  <c r="E221" i="26"/>
  <c r="D221" i="26"/>
  <c r="E213" i="26"/>
  <c r="D213" i="26"/>
  <c r="E211" i="26"/>
  <c r="E208" i="26"/>
  <c r="D208" i="26"/>
  <c r="E207" i="26"/>
  <c r="D207" i="26"/>
  <c r="E200" i="26"/>
  <c r="D200" i="26"/>
  <c r="E182" i="26"/>
  <c r="D182" i="26"/>
  <c r="E175" i="26"/>
  <c r="D175" i="26"/>
  <c r="E166" i="26"/>
  <c r="D166" i="26"/>
  <c r="E160" i="26"/>
  <c r="D160" i="26"/>
  <c r="E159" i="26"/>
  <c r="D159" i="26"/>
  <c r="E102" i="26"/>
  <c r="D102" i="26"/>
  <c r="E101" i="26"/>
  <c r="D101" i="26"/>
  <c r="E98" i="26"/>
  <c r="D98" i="26"/>
  <c r="E53" i="26"/>
  <c r="D53" i="26"/>
  <c r="E32" i="26"/>
  <c r="D32" i="26"/>
  <c r="E18" i="26"/>
  <c r="D18" i="26"/>
  <c r="E382" i="26"/>
  <c r="D382" i="26"/>
  <c r="E374" i="26"/>
  <c r="D374" i="26"/>
  <c r="E353" i="26"/>
  <c r="D353" i="26"/>
  <c r="E324" i="26"/>
  <c r="D324" i="26"/>
  <c r="E294" i="26"/>
  <c r="D294" i="26"/>
  <c r="E289" i="26"/>
  <c r="D289" i="26"/>
  <c r="E284" i="26"/>
  <c r="D284" i="26"/>
  <c r="E263" i="26"/>
  <c r="D263" i="26"/>
  <c r="E255" i="26"/>
  <c r="D255" i="26"/>
  <c r="E253" i="26"/>
  <c r="D253" i="26"/>
  <c r="E248" i="26"/>
  <c r="D248" i="26"/>
  <c r="E244" i="26"/>
  <c r="D244" i="26"/>
  <c r="E241" i="26"/>
  <c r="D241" i="26"/>
  <c r="E236" i="26"/>
  <c r="D236" i="26"/>
  <c r="E230" i="26"/>
  <c r="D230" i="26"/>
  <c r="E227" i="26"/>
  <c r="D227" i="26"/>
  <c r="E215" i="26"/>
  <c r="D215" i="26"/>
  <c r="E209" i="26"/>
  <c r="D209" i="26"/>
  <c r="E198" i="26"/>
  <c r="D198" i="26"/>
  <c r="E193" i="26"/>
  <c r="D193" i="26"/>
  <c r="E192" i="26"/>
  <c r="D192" i="26"/>
  <c r="E189" i="26"/>
  <c r="D189" i="26"/>
  <c r="E188" i="26"/>
  <c r="D188" i="26"/>
  <c r="E199" i="26"/>
  <c r="D199" i="26"/>
  <c r="E180" i="26"/>
  <c r="D180" i="26"/>
  <c r="E151" i="26"/>
  <c r="D151" i="26"/>
  <c r="E122" i="26"/>
  <c r="D122" i="26"/>
  <c r="E111" i="26"/>
  <c r="D111" i="26"/>
  <c r="E87" i="26"/>
  <c r="D87" i="26"/>
  <c r="E81" i="26"/>
  <c r="D81" i="26"/>
  <c r="E67" i="26"/>
  <c r="D67" i="26"/>
  <c r="E52" i="26"/>
  <c r="D52" i="26"/>
  <c r="E45" i="26"/>
  <c r="D45" i="26"/>
  <c r="E356" i="26"/>
  <c r="D356" i="26"/>
  <c r="E350" i="26"/>
  <c r="D350" i="26"/>
  <c r="E344" i="26"/>
  <c r="D344" i="26"/>
  <c r="E276" i="26"/>
  <c r="D276" i="26"/>
  <c r="E272" i="26"/>
  <c r="D272" i="26"/>
  <c r="E260" i="26"/>
  <c r="D260" i="26"/>
  <c r="E254" i="26"/>
  <c r="D254" i="26"/>
  <c r="E251" i="26"/>
  <c r="D251" i="26"/>
  <c r="E239" i="26"/>
  <c r="D239" i="26"/>
  <c r="E224" i="26"/>
  <c r="E13" i="20" s="1"/>
  <c r="D224" i="26"/>
  <c r="D13" i="20" s="1"/>
  <c r="E206" i="26"/>
  <c r="D206" i="26"/>
  <c r="E163" i="26"/>
  <c r="D163" i="26"/>
  <c r="E162" i="26"/>
  <c r="D162" i="26"/>
  <c r="E126" i="26"/>
  <c r="D126" i="26"/>
  <c r="E121" i="26"/>
  <c r="D121" i="26"/>
  <c r="E112" i="26"/>
  <c r="D112" i="26"/>
  <c r="E104" i="26"/>
  <c r="D104" i="26"/>
  <c r="E82" i="26"/>
  <c r="D82" i="26"/>
  <c r="E76" i="26"/>
  <c r="D76" i="26"/>
  <c r="E38" i="26"/>
  <c r="D38" i="26"/>
  <c r="E385" i="26"/>
  <c r="D385" i="26"/>
  <c r="E381" i="26"/>
  <c r="D381" i="26"/>
  <c r="E379" i="26"/>
  <c r="D379" i="26"/>
  <c r="E348" i="26"/>
  <c r="D348" i="26"/>
  <c r="E345" i="26"/>
  <c r="D345" i="26"/>
  <c r="E335" i="26"/>
  <c r="D335" i="26"/>
  <c r="E334" i="26"/>
  <c r="D334" i="26"/>
  <c r="E328" i="26"/>
  <c r="D328" i="26"/>
  <c r="E320" i="26"/>
  <c r="D320" i="26"/>
  <c r="E190" i="26"/>
  <c r="D190" i="26"/>
  <c r="E186" i="26"/>
  <c r="D186" i="26"/>
  <c r="E177" i="26"/>
  <c r="D177" i="26"/>
  <c r="E165" i="26"/>
  <c r="D165" i="26"/>
  <c r="E144" i="26"/>
  <c r="D144" i="26"/>
  <c r="E142" i="26"/>
  <c r="D142" i="26"/>
  <c r="E116" i="26"/>
  <c r="D116" i="26"/>
  <c r="E68" i="26"/>
  <c r="D68" i="26"/>
  <c r="E58" i="26"/>
  <c r="D58" i="26"/>
  <c r="E54" i="26"/>
  <c r="D54" i="26"/>
  <c r="E30" i="26"/>
  <c r="D30" i="26"/>
  <c r="E26" i="26"/>
  <c r="D26" i="26"/>
  <c r="E10" i="26"/>
  <c r="D10" i="26"/>
  <c r="E9" i="26"/>
  <c r="D9" i="26"/>
  <c r="E5" i="26"/>
  <c r="D5" i="26"/>
  <c r="E378" i="26"/>
  <c r="D378" i="26"/>
  <c r="E369" i="26"/>
  <c r="D369" i="26"/>
  <c r="E309" i="26"/>
  <c r="D309" i="26"/>
  <c r="E293" i="26"/>
  <c r="D293" i="26"/>
  <c r="E257" i="26"/>
  <c r="D257" i="26"/>
  <c r="E218" i="26"/>
  <c r="D218" i="26"/>
  <c r="E216" i="26"/>
  <c r="D216" i="26"/>
  <c r="E197" i="26"/>
  <c r="D197" i="26"/>
  <c r="E178" i="26"/>
  <c r="D178" i="26"/>
  <c r="E164" i="26"/>
  <c r="D164" i="26"/>
  <c r="E161" i="26"/>
  <c r="D161" i="26"/>
  <c r="E130" i="26"/>
  <c r="D130" i="26"/>
  <c r="E129" i="26"/>
  <c r="D129" i="26"/>
  <c r="E117" i="26"/>
  <c r="D117" i="26"/>
  <c r="E77" i="26"/>
  <c r="D77" i="26"/>
  <c r="E31" i="26"/>
  <c r="D31" i="26"/>
  <c r="E28" i="26"/>
  <c r="D28" i="26"/>
  <c r="E20" i="26"/>
  <c r="D20" i="26"/>
  <c r="E15" i="26"/>
  <c r="D15" i="26"/>
  <c r="E14" i="26"/>
  <c r="D14" i="26"/>
  <c r="E6" i="26"/>
  <c r="D6" i="26"/>
  <c r="E4" i="26"/>
  <c r="D4" i="26"/>
  <c r="E298" i="26"/>
  <c r="D298" i="26"/>
  <c r="E270" i="26"/>
  <c r="D270" i="26"/>
  <c r="E242" i="26"/>
  <c r="D242" i="26"/>
  <c r="E228" i="26"/>
  <c r="D228" i="26"/>
  <c r="E136" i="26"/>
  <c r="D136" i="26"/>
  <c r="E106" i="26"/>
  <c r="D106" i="26"/>
  <c r="E92" i="26"/>
  <c r="D92" i="26"/>
  <c r="E74" i="26"/>
  <c r="D74" i="26"/>
  <c r="E66" i="26"/>
  <c r="D66" i="26"/>
  <c r="E8" i="26"/>
  <c r="D8" i="26"/>
  <c r="E373" i="26"/>
  <c r="D373" i="26"/>
  <c r="E366" i="26"/>
  <c r="D366" i="26"/>
  <c r="E354" i="26"/>
  <c r="D354" i="26"/>
  <c r="E338" i="26"/>
  <c r="D338" i="26"/>
  <c r="E268" i="26"/>
  <c r="D268" i="26"/>
  <c r="E267" i="26"/>
  <c r="D267" i="26"/>
  <c r="E264" i="26"/>
  <c r="D264" i="26"/>
  <c r="E262" i="26"/>
  <c r="D262" i="26"/>
  <c r="E219" i="26"/>
  <c r="D219" i="26"/>
  <c r="E204" i="26"/>
  <c r="D204" i="26"/>
  <c r="E171" i="26"/>
  <c r="D171" i="26"/>
  <c r="E150" i="26"/>
  <c r="D150" i="26"/>
  <c r="E149" i="26"/>
  <c r="D149" i="26"/>
  <c r="E148" i="26"/>
  <c r="D148" i="26"/>
  <c r="E134" i="26"/>
  <c r="D134" i="26"/>
  <c r="E110" i="26"/>
  <c r="D110" i="26"/>
  <c r="E109" i="26"/>
  <c r="D109" i="26"/>
  <c r="E96" i="26"/>
  <c r="D96" i="26"/>
  <c r="E90" i="26"/>
  <c r="D90" i="26"/>
  <c r="E57" i="26"/>
  <c r="D57" i="26"/>
  <c r="E44" i="26"/>
  <c r="D44" i="26"/>
  <c r="E36" i="26"/>
  <c r="D36" i="26"/>
  <c r="E25" i="26"/>
  <c r="D25" i="26"/>
  <c r="E375" i="26"/>
  <c r="D375" i="26"/>
  <c r="E339" i="26"/>
  <c r="D339" i="26"/>
  <c r="E317" i="26"/>
  <c r="D317" i="26"/>
  <c r="E291" i="26"/>
  <c r="D291" i="26"/>
  <c r="E285" i="26"/>
  <c r="D285" i="26"/>
  <c r="E232" i="26"/>
  <c r="D232" i="26"/>
  <c r="E231" i="26"/>
  <c r="D231" i="26"/>
  <c r="E196" i="26"/>
  <c r="D196" i="26"/>
  <c r="E191" i="26"/>
  <c r="D191" i="26"/>
  <c r="E174" i="26"/>
  <c r="D174" i="26"/>
  <c r="E135" i="26"/>
  <c r="D135" i="26"/>
  <c r="E95" i="26"/>
  <c r="D95" i="26"/>
  <c r="E48" i="26"/>
  <c r="D48" i="26"/>
  <c r="E11" i="26"/>
  <c r="D11" i="26"/>
  <c r="E113" i="26"/>
  <c r="E389" i="26"/>
  <c r="D389" i="26"/>
  <c r="E384" i="26"/>
  <c r="D384" i="26"/>
  <c r="E377" i="26"/>
  <c r="D377" i="26"/>
  <c r="E372" i="26"/>
  <c r="D372" i="26"/>
  <c r="E371" i="26"/>
  <c r="D371" i="26"/>
  <c r="E351" i="26"/>
  <c r="D351" i="26"/>
  <c r="E349" i="26"/>
  <c r="D349" i="26"/>
  <c r="E326" i="26"/>
  <c r="D326" i="26"/>
  <c r="E306" i="26"/>
  <c r="D306" i="26"/>
  <c r="E269" i="26"/>
  <c r="D269" i="26"/>
  <c r="E266" i="26"/>
  <c r="D266" i="26"/>
  <c r="E250" i="26"/>
  <c r="D250" i="26"/>
  <c r="E237" i="26"/>
  <c r="D237" i="26"/>
  <c r="E212" i="26"/>
  <c r="D212" i="26"/>
  <c r="E205" i="26"/>
  <c r="D205" i="26"/>
  <c r="E170" i="26"/>
  <c r="D170" i="26"/>
  <c r="E169" i="26"/>
  <c r="D169" i="26"/>
  <c r="E152" i="26"/>
  <c r="D152" i="26"/>
  <c r="E138" i="26"/>
  <c r="D138" i="26"/>
  <c r="E115" i="26"/>
  <c r="D115" i="26"/>
  <c r="D113" i="26"/>
  <c r="E94" i="26"/>
  <c r="D94" i="26"/>
  <c r="E93" i="26"/>
  <c r="D93" i="26"/>
  <c r="E91" i="26"/>
  <c r="D91" i="26"/>
  <c r="E49" i="26"/>
  <c r="D49" i="26"/>
  <c r="E46" i="26"/>
  <c r="D46" i="26"/>
  <c r="E43" i="26"/>
  <c r="D43" i="26"/>
  <c r="E42" i="26"/>
  <c r="D42" i="26"/>
  <c r="E35" i="26"/>
  <c r="D35" i="26"/>
  <c r="E33" i="26"/>
  <c r="D33" i="26"/>
  <c r="E29" i="26"/>
  <c r="D29" i="26"/>
  <c r="E16" i="26"/>
  <c r="D16" i="26"/>
  <c r="E12" i="26"/>
  <c r="D12" i="26"/>
  <c r="E7" i="26"/>
  <c r="D7" i="26"/>
  <c r="E363" i="26"/>
  <c r="D363" i="26"/>
  <c r="E330" i="26"/>
  <c r="D330" i="26"/>
  <c r="E319" i="26"/>
  <c r="D319" i="26"/>
  <c r="E314" i="26"/>
  <c r="D314" i="26"/>
  <c r="E313" i="26"/>
  <c r="D313" i="26"/>
  <c r="E301" i="26"/>
  <c r="D301" i="26"/>
  <c r="E292" i="26"/>
  <c r="D292" i="26"/>
  <c r="E290" i="26"/>
  <c r="D290" i="26"/>
  <c r="E281" i="26"/>
  <c r="D281" i="26"/>
  <c r="E146" i="26"/>
  <c r="D146" i="26"/>
  <c r="E128" i="26"/>
  <c r="D128" i="26"/>
  <c r="E123" i="26"/>
  <c r="D123" i="26"/>
  <c r="E79" i="26"/>
  <c r="D79" i="26"/>
  <c r="D283" i="26"/>
  <c r="E390" i="26"/>
  <c r="D390" i="26"/>
  <c r="E332" i="26"/>
  <c r="D332" i="26"/>
  <c r="E315" i="26"/>
  <c r="D315" i="26"/>
  <c r="E307" i="26"/>
  <c r="D307" i="26"/>
  <c r="E274" i="26"/>
  <c r="D274" i="26"/>
  <c r="E100" i="26"/>
  <c r="D100" i="26"/>
  <c r="E27" i="26"/>
  <c r="D27" i="26"/>
  <c r="E370" i="26"/>
  <c r="D370" i="26"/>
  <c r="E360" i="26"/>
  <c r="D360" i="26"/>
  <c r="E347" i="26"/>
  <c r="D347" i="26"/>
  <c r="E337" i="26"/>
  <c r="D337" i="26"/>
  <c r="E312" i="26"/>
  <c r="D312" i="26"/>
  <c r="E277" i="26"/>
  <c r="D277" i="26"/>
  <c r="E275" i="26"/>
  <c r="D275" i="26"/>
  <c r="E243" i="26"/>
  <c r="D243" i="26"/>
  <c r="E173" i="26"/>
  <c r="D173" i="26"/>
  <c r="E147" i="26"/>
  <c r="D147" i="26"/>
  <c r="E303" i="26"/>
  <c r="D303" i="26"/>
  <c r="E83" i="26"/>
  <c r="D83" i="26"/>
  <c r="E72" i="26"/>
  <c r="D72" i="26"/>
  <c r="E387" i="26"/>
  <c r="D387" i="26"/>
  <c r="E340" i="26"/>
  <c r="D340" i="26"/>
  <c r="E310" i="26"/>
  <c r="D310" i="26"/>
  <c r="E278" i="26"/>
  <c r="D278" i="26"/>
  <c r="E273" i="26"/>
  <c r="D273" i="26"/>
  <c r="E249" i="26"/>
  <c r="D249" i="26"/>
  <c r="E247" i="26"/>
  <c r="D247" i="26"/>
  <c r="E118" i="26"/>
  <c r="D118" i="26"/>
  <c r="E56" i="26"/>
  <c r="D56" i="26"/>
  <c r="E352" i="26"/>
  <c r="D352" i="26"/>
  <c r="E336" i="26"/>
  <c r="D336" i="26"/>
  <c r="E288" i="26"/>
  <c r="D288" i="26"/>
  <c r="E283" i="26"/>
  <c r="E124" i="26"/>
  <c r="D124" i="26"/>
  <c r="E107" i="26"/>
  <c r="D107" i="26"/>
  <c r="E99" i="26"/>
  <c r="D99" i="26"/>
  <c r="E392" i="26"/>
  <c r="D392" i="26"/>
  <c r="E322" i="26"/>
  <c r="D322" i="26"/>
  <c r="E168" i="26"/>
  <c r="D168" i="26"/>
  <c r="E50" i="26"/>
  <c r="D50" i="26"/>
  <c r="E346" i="26"/>
  <c r="D346" i="26"/>
  <c r="E331" i="26"/>
  <c r="D331" i="26"/>
  <c r="E393" i="26"/>
  <c r="D393" i="26"/>
  <c r="E323" i="26"/>
  <c r="D323" i="26"/>
  <c r="E73" i="26"/>
  <c r="D73" i="26"/>
  <c r="F29" i="26"/>
  <c r="G12" i="20"/>
  <c r="G23" i="19"/>
  <c r="G9" i="21"/>
  <c r="G8" i="25"/>
  <c r="G6" i="11"/>
  <c r="E6" i="11"/>
  <c r="D6" i="11"/>
  <c r="F6" i="11" s="1"/>
  <c r="I6" i="11"/>
  <c r="F120" i="26"/>
  <c r="G8" i="21"/>
  <c r="G13" i="20"/>
  <c r="G10" i="6"/>
  <c r="G4" i="4"/>
  <c r="I8" i="21"/>
  <c r="I9" i="21"/>
  <c r="I12" i="20"/>
  <c r="I13" i="20"/>
  <c r="D12" i="20"/>
  <c r="F156" i="26"/>
  <c r="F224" i="26" l="1"/>
  <c r="E394" i="26"/>
  <c r="H6" i="11"/>
  <c r="F6" i="25"/>
  <c r="H6" i="25" s="1"/>
  <c r="F9" i="21"/>
  <c r="H9" i="21" s="1"/>
  <c r="F13" i="20"/>
  <c r="H13" i="20" s="1"/>
  <c r="D394" i="26" l="1"/>
  <c r="E3" i="16"/>
  <c r="D3" i="16"/>
  <c r="E3" i="15" l="1"/>
  <c r="D10" i="28"/>
  <c r="D9" i="28"/>
  <c r="D8" i="28"/>
  <c r="D7" i="28"/>
  <c r="D5" i="28"/>
  <c r="D3" i="28"/>
  <c r="G17" i="25"/>
  <c r="G16" i="25"/>
  <c r="G15" i="25"/>
  <c r="G14" i="25"/>
  <c r="G13" i="25"/>
  <c r="G12" i="25"/>
  <c r="G11" i="25"/>
  <c r="G10" i="25"/>
  <c r="G9" i="25"/>
  <c r="G7" i="25"/>
  <c r="G5" i="25"/>
  <c r="G4" i="25"/>
  <c r="G3" i="25"/>
  <c r="G15" i="24"/>
  <c r="G14" i="24"/>
  <c r="G13" i="24"/>
  <c r="G12" i="24"/>
  <c r="G11" i="24"/>
  <c r="G10" i="24"/>
  <c r="G9" i="24"/>
  <c r="G8" i="24"/>
  <c r="G7" i="24"/>
  <c r="G6" i="24"/>
  <c r="G5" i="24"/>
  <c r="G4" i="24"/>
  <c r="G3" i="24"/>
  <c r="G25" i="23"/>
  <c r="G24" i="23"/>
  <c r="G23" i="23"/>
  <c r="G22" i="23"/>
  <c r="G21" i="23"/>
  <c r="G20" i="23"/>
  <c r="G19" i="23"/>
  <c r="G18" i="23"/>
  <c r="G17" i="23"/>
  <c r="G16" i="23"/>
  <c r="G15" i="23"/>
  <c r="G14" i="23"/>
  <c r="G13" i="23"/>
  <c r="G12" i="23"/>
  <c r="G11" i="23"/>
  <c r="G10" i="23"/>
  <c r="G9" i="23"/>
  <c r="G8" i="23"/>
  <c r="G7" i="23"/>
  <c r="G6" i="23"/>
  <c r="G5" i="23"/>
  <c r="G4" i="23"/>
  <c r="G3" i="23"/>
  <c r="G27" i="22"/>
  <c r="G26" i="22"/>
  <c r="G25" i="22"/>
  <c r="G24" i="22"/>
  <c r="G23" i="22"/>
  <c r="G22" i="22"/>
  <c r="G21" i="22"/>
  <c r="G20" i="22"/>
  <c r="G19" i="22"/>
  <c r="G18" i="22"/>
  <c r="G17" i="22"/>
  <c r="G16" i="22"/>
  <c r="G15" i="22"/>
  <c r="G14" i="22"/>
  <c r="G13" i="22"/>
  <c r="G12" i="22"/>
  <c r="G11" i="22"/>
  <c r="G10" i="22"/>
  <c r="G9" i="22"/>
  <c r="G8" i="22"/>
  <c r="G7" i="22"/>
  <c r="G6" i="22"/>
  <c r="G5" i="22"/>
  <c r="G4" i="22"/>
  <c r="G3" i="22"/>
  <c r="G18" i="21"/>
  <c r="G17" i="21"/>
  <c r="G16" i="21"/>
  <c r="G15" i="21"/>
  <c r="G14" i="21"/>
  <c r="G13" i="21"/>
  <c r="G12" i="21"/>
  <c r="G11" i="21"/>
  <c r="G10" i="21"/>
  <c r="G7" i="21"/>
  <c r="G6" i="21"/>
  <c r="G5" i="21"/>
  <c r="G4" i="21"/>
  <c r="G3" i="21"/>
  <c r="G22" i="20"/>
  <c r="G21" i="20"/>
  <c r="G20" i="20"/>
  <c r="G19" i="20"/>
  <c r="G18" i="20"/>
  <c r="G17" i="20"/>
  <c r="G16" i="20"/>
  <c r="G15" i="20"/>
  <c r="G14" i="20"/>
  <c r="G11" i="20"/>
  <c r="G10" i="20"/>
  <c r="G9" i="20"/>
  <c r="G8" i="20"/>
  <c r="G7" i="20"/>
  <c r="G6" i="20"/>
  <c r="G5" i="20"/>
  <c r="G4" i="20"/>
  <c r="G3" i="20"/>
  <c r="G34" i="19"/>
  <c r="G33" i="19"/>
  <c r="G32" i="19"/>
  <c r="G31" i="19"/>
  <c r="G30" i="19"/>
  <c r="G29" i="19"/>
  <c r="G28" i="19"/>
  <c r="G27" i="19"/>
  <c r="G26" i="19"/>
  <c r="G25" i="19"/>
  <c r="G24" i="19"/>
  <c r="G22" i="19"/>
  <c r="G21" i="19"/>
  <c r="G20" i="19"/>
  <c r="G19" i="19"/>
  <c r="G18" i="19"/>
  <c r="G17" i="19"/>
  <c r="G16" i="19"/>
  <c r="G15" i="19"/>
  <c r="G14" i="19"/>
  <c r="G13" i="19"/>
  <c r="G12" i="19"/>
  <c r="G11" i="19"/>
  <c r="G10" i="19"/>
  <c r="G9" i="19"/>
  <c r="G8" i="19"/>
  <c r="G7" i="19"/>
  <c r="G6" i="19"/>
  <c r="G5" i="19"/>
  <c r="G4" i="19"/>
  <c r="G3" i="19"/>
  <c r="G29" i="18"/>
  <c r="G28" i="18"/>
  <c r="G27" i="18"/>
  <c r="G26" i="18"/>
  <c r="G25" i="18"/>
  <c r="G24" i="18"/>
  <c r="G23" i="18"/>
  <c r="G22" i="18"/>
  <c r="G21" i="18"/>
  <c r="G20" i="18"/>
  <c r="G19" i="18"/>
  <c r="G18" i="18"/>
  <c r="G17" i="18"/>
  <c r="G16" i="18"/>
  <c r="G15" i="18"/>
  <c r="G14" i="18"/>
  <c r="G13" i="18"/>
  <c r="G12" i="18"/>
  <c r="G11" i="18"/>
  <c r="G10" i="18"/>
  <c r="G9" i="18"/>
  <c r="G8" i="18"/>
  <c r="G7" i="18"/>
  <c r="G6" i="18"/>
  <c r="G5" i="18"/>
  <c r="G4" i="18"/>
  <c r="G3" i="18"/>
  <c r="G34" i="17"/>
  <c r="G33" i="17"/>
  <c r="G32" i="17"/>
  <c r="G31" i="17"/>
  <c r="G30" i="17"/>
  <c r="G29" i="17"/>
  <c r="G28" i="17"/>
  <c r="G27" i="17"/>
  <c r="G26" i="17"/>
  <c r="G25" i="17"/>
  <c r="G24" i="17"/>
  <c r="G23" i="17"/>
  <c r="G22" i="17"/>
  <c r="G21" i="17"/>
  <c r="G20" i="17"/>
  <c r="G19" i="17"/>
  <c r="G18" i="17"/>
  <c r="G17" i="17"/>
  <c r="G16" i="17"/>
  <c r="G15" i="17"/>
  <c r="G14" i="17"/>
  <c r="G13" i="17"/>
  <c r="G12" i="17"/>
  <c r="G11" i="17"/>
  <c r="G10" i="17"/>
  <c r="G9" i="17"/>
  <c r="G8" i="17"/>
  <c r="G7" i="17"/>
  <c r="G6" i="17"/>
  <c r="G5" i="17"/>
  <c r="G4" i="17"/>
  <c r="G3" i="17"/>
  <c r="G26" i="16"/>
  <c r="G25" i="16"/>
  <c r="G24" i="16"/>
  <c r="G23" i="16"/>
  <c r="G22" i="16"/>
  <c r="G21" i="16"/>
  <c r="G20" i="16"/>
  <c r="G19" i="16"/>
  <c r="G18" i="16"/>
  <c r="G17" i="16"/>
  <c r="G16" i="16"/>
  <c r="G15" i="16"/>
  <c r="G14" i="16"/>
  <c r="G13" i="16"/>
  <c r="G12" i="16"/>
  <c r="G11" i="16"/>
  <c r="G10" i="16"/>
  <c r="G9" i="16"/>
  <c r="G8" i="16"/>
  <c r="G7" i="16"/>
  <c r="G6" i="16"/>
  <c r="G5" i="16"/>
  <c r="G4" i="16"/>
  <c r="G3" i="16"/>
  <c r="G24" i="15"/>
  <c r="G23" i="15"/>
  <c r="G22" i="15"/>
  <c r="G21" i="15"/>
  <c r="G20" i="15"/>
  <c r="G19" i="15"/>
  <c r="G18" i="15"/>
  <c r="G17" i="15"/>
  <c r="G16" i="15"/>
  <c r="G15" i="15"/>
  <c r="G14" i="15"/>
  <c r="G13" i="15"/>
  <c r="G12" i="15"/>
  <c r="G11" i="15"/>
  <c r="G10" i="15"/>
  <c r="G9" i="15"/>
  <c r="G8" i="15"/>
  <c r="G7" i="15"/>
  <c r="G6" i="15"/>
  <c r="G5" i="15"/>
  <c r="G4" i="15"/>
  <c r="G3" i="15"/>
  <c r="G12" i="14"/>
  <c r="G11" i="14"/>
  <c r="G10" i="14"/>
  <c r="G9" i="14"/>
  <c r="G8" i="14"/>
  <c r="G7" i="14"/>
  <c r="G6" i="14"/>
  <c r="G5" i="14"/>
  <c r="G4" i="14"/>
  <c r="G3" i="14"/>
  <c r="G16" i="13"/>
  <c r="G15" i="13"/>
  <c r="G14" i="13"/>
  <c r="G13" i="13"/>
  <c r="G12" i="13"/>
  <c r="G11" i="13"/>
  <c r="G10" i="13"/>
  <c r="G9" i="13"/>
  <c r="G8" i="13"/>
  <c r="G7" i="13"/>
  <c r="G6" i="13"/>
  <c r="G5" i="13"/>
  <c r="G4" i="13"/>
  <c r="G3" i="13"/>
  <c r="G26" i="12"/>
  <c r="G25" i="12"/>
  <c r="G24" i="12"/>
  <c r="G23" i="12"/>
  <c r="G22" i="12"/>
  <c r="G21" i="12"/>
  <c r="G20" i="12"/>
  <c r="G19" i="12"/>
  <c r="G18" i="12"/>
  <c r="G17" i="12"/>
  <c r="G16" i="12"/>
  <c r="G15" i="12"/>
  <c r="G14" i="12"/>
  <c r="G13" i="12"/>
  <c r="G12" i="12"/>
  <c r="G11" i="12"/>
  <c r="G10" i="12"/>
  <c r="G9" i="12"/>
  <c r="G8" i="12"/>
  <c r="G7" i="12"/>
  <c r="G6" i="12"/>
  <c r="G5" i="12"/>
  <c r="G4" i="12"/>
  <c r="G3" i="12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5" i="11"/>
  <c r="G4" i="11"/>
  <c r="G3" i="11"/>
  <c r="G15" i="10"/>
  <c r="G14" i="10"/>
  <c r="G13" i="10"/>
  <c r="G12" i="10"/>
  <c r="G11" i="10"/>
  <c r="G10" i="10"/>
  <c r="G9" i="10"/>
  <c r="G8" i="10"/>
  <c r="G7" i="10"/>
  <c r="G6" i="10"/>
  <c r="G5" i="10"/>
  <c r="G4" i="10"/>
  <c r="G3" i="10"/>
  <c r="G9" i="9"/>
  <c r="G8" i="9"/>
  <c r="G7" i="9"/>
  <c r="G6" i="9"/>
  <c r="G5" i="9"/>
  <c r="G4" i="9"/>
  <c r="G3" i="9"/>
  <c r="G13" i="8"/>
  <c r="G12" i="8"/>
  <c r="G11" i="8"/>
  <c r="G10" i="8"/>
  <c r="G9" i="8"/>
  <c r="G8" i="8"/>
  <c r="G7" i="8"/>
  <c r="G6" i="8"/>
  <c r="G5" i="8"/>
  <c r="G4" i="8"/>
  <c r="G3" i="8"/>
  <c r="G5" i="7"/>
  <c r="G4" i="7"/>
  <c r="G3" i="7"/>
  <c r="G11" i="6"/>
  <c r="G9" i="6"/>
  <c r="G8" i="6"/>
  <c r="G7" i="6"/>
  <c r="G6" i="6"/>
  <c r="G5" i="6"/>
  <c r="G4" i="6"/>
  <c r="G3" i="6"/>
  <c r="G9" i="5"/>
  <c r="G8" i="5"/>
  <c r="G7" i="5"/>
  <c r="G6" i="5"/>
  <c r="G5" i="5"/>
  <c r="G4" i="5"/>
  <c r="G3" i="5"/>
  <c r="G6" i="4"/>
  <c r="G5" i="4"/>
  <c r="G3" i="4"/>
  <c r="I3" i="15"/>
  <c r="G6" i="3"/>
  <c r="G5" i="3"/>
  <c r="G4" i="3"/>
  <c r="G3" i="3"/>
  <c r="D14" i="27"/>
  <c r="D24" i="12"/>
  <c r="E24" i="12"/>
  <c r="F354" i="26"/>
  <c r="E9" i="9"/>
  <c r="D9" i="9"/>
  <c r="F390" i="26"/>
  <c r="F221" i="26"/>
  <c r="E19" i="18"/>
  <c r="D19" i="18"/>
  <c r="E6" i="4"/>
  <c r="D6" i="4"/>
  <c r="F392" i="26"/>
  <c r="D19" i="27"/>
  <c r="D5" i="27"/>
  <c r="D13" i="27"/>
  <c r="D6" i="27"/>
  <c r="D24" i="27"/>
  <c r="A19" i="25"/>
  <c r="D25" i="28" s="1"/>
  <c r="E17" i="25"/>
  <c r="D17" i="25"/>
  <c r="E16" i="25"/>
  <c r="D16" i="25"/>
  <c r="E15" i="25"/>
  <c r="D15" i="25"/>
  <c r="E14" i="25"/>
  <c r="D14" i="25"/>
  <c r="E13" i="25"/>
  <c r="D13" i="25"/>
  <c r="E12" i="25"/>
  <c r="D12" i="25"/>
  <c r="E11" i="25"/>
  <c r="D11" i="25"/>
  <c r="E10" i="25"/>
  <c r="D10" i="25"/>
  <c r="E9" i="25"/>
  <c r="D9" i="25"/>
  <c r="E8" i="25"/>
  <c r="D8" i="25"/>
  <c r="E7" i="25"/>
  <c r="D7" i="25"/>
  <c r="E5" i="25"/>
  <c r="D5" i="25"/>
  <c r="E4" i="25"/>
  <c r="D4" i="25"/>
  <c r="E3" i="25"/>
  <c r="D3" i="25"/>
  <c r="A17" i="24"/>
  <c r="D12" i="27" s="1"/>
  <c r="E15" i="24"/>
  <c r="D15" i="24"/>
  <c r="E14" i="24"/>
  <c r="D14" i="24"/>
  <c r="I13" i="24"/>
  <c r="E13" i="24"/>
  <c r="D13" i="24"/>
  <c r="E12" i="24"/>
  <c r="D12" i="24"/>
  <c r="E11" i="24"/>
  <c r="D11" i="24"/>
  <c r="I10" i="24"/>
  <c r="E10" i="24"/>
  <c r="D10" i="24"/>
  <c r="E9" i="24"/>
  <c r="D9" i="24"/>
  <c r="E8" i="24"/>
  <c r="D8" i="24"/>
  <c r="E7" i="24"/>
  <c r="D7" i="24"/>
  <c r="E6" i="24"/>
  <c r="D6" i="24"/>
  <c r="E5" i="24"/>
  <c r="D5" i="24"/>
  <c r="E4" i="24"/>
  <c r="D4" i="24"/>
  <c r="E3" i="24"/>
  <c r="D3" i="24"/>
  <c r="A27" i="23"/>
  <c r="D8" i="27" s="1"/>
  <c r="E25" i="23"/>
  <c r="D25" i="23"/>
  <c r="E24" i="23"/>
  <c r="D24" i="23"/>
  <c r="E23" i="23"/>
  <c r="D23" i="23"/>
  <c r="E22" i="23"/>
  <c r="D22" i="23"/>
  <c r="E21" i="23"/>
  <c r="D21" i="23"/>
  <c r="E20" i="23"/>
  <c r="D20" i="23"/>
  <c r="E19" i="23"/>
  <c r="D19" i="23"/>
  <c r="E18" i="23"/>
  <c r="D18" i="23"/>
  <c r="E17" i="23"/>
  <c r="D17" i="23"/>
  <c r="E16" i="23"/>
  <c r="D16" i="23"/>
  <c r="E15" i="23"/>
  <c r="D15" i="23"/>
  <c r="E14" i="23"/>
  <c r="D14" i="23"/>
  <c r="E13" i="23"/>
  <c r="D13" i="23"/>
  <c r="E12" i="23"/>
  <c r="D12" i="23"/>
  <c r="E11" i="23"/>
  <c r="D11" i="23"/>
  <c r="E10" i="23"/>
  <c r="D10" i="23"/>
  <c r="E9" i="23"/>
  <c r="D9" i="23"/>
  <c r="E8" i="23"/>
  <c r="D8" i="23"/>
  <c r="E7" i="23"/>
  <c r="D7" i="23"/>
  <c r="E6" i="23"/>
  <c r="D6" i="23"/>
  <c r="E5" i="23"/>
  <c r="D5" i="23"/>
  <c r="E4" i="23"/>
  <c r="D4" i="23"/>
  <c r="E3" i="23"/>
  <c r="D3" i="23"/>
  <c r="A29" i="22"/>
  <c r="D22" i="28" s="1"/>
  <c r="E27" i="22"/>
  <c r="D27" i="22"/>
  <c r="I26" i="22"/>
  <c r="E26" i="22"/>
  <c r="D26" i="22"/>
  <c r="E25" i="22"/>
  <c r="D25" i="22"/>
  <c r="E24" i="22"/>
  <c r="D24" i="22"/>
  <c r="E23" i="22"/>
  <c r="D23" i="22"/>
  <c r="I22" i="22"/>
  <c r="E22" i="22"/>
  <c r="D22" i="22"/>
  <c r="E21" i="22"/>
  <c r="D21" i="22"/>
  <c r="E20" i="22"/>
  <c r="D20" i="22"/>
  <c r="E19" i="22"/>
  <c r="D19" i="22"/>
  <c r="E18" i="22"/>
  <c r="D18" i="22"/>
  <c r="E17" i="22"/>
  <c r="D17" i="22"/>
  <c r="E16" i="22"/>
  <c r="D16" i="22"/>
  <c r="E15" i="22"/>
  <c r="D15" i="22"/>
  <c r="E14" i="22"/>
  <c r="D14" i="22"/>
  <c r="E13" i="22"/>
  <c r="D13" i="22"/>
  <c r="I12" i="22"/>
  <c r="E12" i="22"/>
  <c r="D12" i="22"/>
  <c r="E11" i="22"/>
  <c r="D11" i="22"/>
  <c r="E10" i="22"/>
  <c r="D10" i="22"/>
  <c r="E9" i="22"/>
  <c r="D9" i="22"/>
  <c r="I8" i="22"/>
  <c r="E8" i="22"/>
  <c r="D8" i="22"/>
  <c r="E7" i="22"/>
  <c r="D7" i="22"/>
  <c r="E6" i="22"/>
  <c r="D6" i="22"/>
  <c r="E5" i="22"/>
  <c r="D5" i="22"/>
  <c r="E4" i="22"/>
  <c r="D4" i="22"/>
  <c r="E3" i="22"/>
  <c r="D3" i="22"/>
  <c r="A20" i="21"/>
  <c r="D21" i="27" s="1"/>
  <c r="E18" i="21"/>
  <c r="D18" i="21"/>
  <c r="E17" i="21"/>
  <c r="D17" i="21"/>
  <c r="E16" i="21"/>
  <c r="D16" i="21"/>
  <c r="E15" i="21"/>
  <c r="D15" i="21"/>
  <c r="E14" i="21"/>
  <c r="D14" i="21"/>
  <c r="E13" i="21"/>
  <c r="D13" i="21"/>
  <c r="E12" i="21"/>
  <c r="D12" i="21"/>
  <c r="E11" i="21"/>
  <c r="D11" i="21"/>
  <c r="E10" i="21"/>
  <c r="D10" i="21"/>
  <c r="E8" i="21"/>
  <c r="D8" i="21"/>
  <c r="E7" i="21"/>
  <c r="D7" i="21"/>
  <c r="E6" i="21"/>
  <c r="D6" i="21"/>
  <c r="E5" i="21"/>
  <c r="D5" i="21"/>
  <c r="E4" i="21"/>
  <c r="D4" i="21"/>
  <c r="E3" i="21"/>
  <c r="D3" i="21"/>
  <c r="A24" i="20"/>
  <c r="D23" i="27" s="1"/>
  <c r="E22" i="20"/>
  <c r="D22" i="20"/>
  <c r="E21" i="20"/>
  <c r="D21" i="20"/>
  <c r="I20" i="20"/>
  <c r="E20" i="20"/>
  <c r="D20" i="20"/>
  <c r="E19" i="20"/>
  <c r="D19" i="20"/>
  <c r="E18" i="20"/>
  <c r="D18" i="20"/>
  <c r="E17" i="20"/>
  <c r="D17" i="20"/>
  <c r="I16" i="20"/>
  <c r="E16" i="20"/>
  <c r="D16" i="20"/>
  <c r="E15" i="20"/>
  <c r="D15" i="20"/>
  <c r="E14" i="20"/>
  <c r="D14" i="20"/>
  <c r="E12" i="20"/>
  <c r="E11" i="20"/>
  <c r="D11" i="20"/>
  <c r="E10" i="20"/>
  <c r="D10" i="20"/>
  <c r="E9" i="20"/>
  <c r="D9" i="20"/>
  <c r="I8" i="20"/>
  <c r="E8" i="20"/>
  <c r="D8" i="20"/>
  <c r="E7" i="20"/>
  <c r="D7" i="20"/>
  <c r="E6" i="20"/>
  <c r="D6" i="20"/>
  <c r="E5" i="20"/>
  <c r="D5" i="20"/>
  <c r="E4" i="20"/>
  <c r="D4" i="20"/>
  <c r="E3" i="20"/>
  <c r="D3" i="20"/>
  <c r="A36" i="19"/>
  <c r="D19" i="28" s="1"/>
  <c r="E34" i="19"/>
  <c r="D34" i="19"/>
  <c r="E33" i="19"/>
  <c r="D33" i="19"/>
  <c r="E32" i="19"/>
  <c r="D32" i="19"/>
  <c r="E31" i="19"/>
  <c r="D31" i="19"/>
  <c r="E30" i="19"/>
  <c r="D30" i="19"/>
  <c r="E29" i="19"/>
  <c r="D29" i="19"/>
  <c r="E28" i="19"/>
  <c r="D28" i="19"/>
  <c r="E27" i="19"/>
  <c r="D27" i="19"/>
  <c r="E26" i="19"/>
  <c r="D26" i="19"/>
  <c r="E25" i="19"/>
  <c r="D25" i="19"/>
  <c r="E24" i="19"/>
  <c r="D24" i="19"/>
  <c r="E23" i="19"/>
  <c r="D23" i="19"/>
  <c r="E22" i="19"/>
  <c r="D22" i="19"/>
  <c r="E21" i="19"/>
  <c r="D21" i="19"/>
  <c r="E20" i="19"/>
  <c r="D20" i="19"/>
  <c r="E19" i="19"/>
  <c r="D19" i="19"/>
  <c r="E18" i="19"/>
  <c r="D18" i="19"/>
  <c r="E17" i="19"/>
  <c r="D17" i="19"/>
  <c r="I16" i="19"/>
  <c r="E16" i="19"/>
  <c r="D16" i="19"/>
  <c r="E15" i="19"/>
  <c r="D15" i="19"/>
  <c r="E14" i="19"/>
  <c r="D14" i="19"/>
  <c r="E13" i="19"/>
  <c r="D13" i="19"/>
  <c r="I12" i="19"/>
  <c r="E12" i="19"/>
  <c r="D12" i="19"/>
  <c r="E11" i="19"/>
  <c r="D11" i="19"/>
  <c r="E10" i="19"/>
  <c r="D10" i="19"/>
  <c r="E9" i="19"/>
  <c r="D9" i="19"/>
  <c r="E8" i="19"/>
  <c r="D8" i="19"/>
  <c r="E7" i="19"/>
  <c r="D7" i="19"/>
  <c r="E6" i="19"/>
  <c r="D6" i="19"/>
  <c r="E5" i="19"/>
  <c r="D5" i="19"/>
  <c r="E4" i="19"/>
  <c r="D4" i="19"/>
  <c r="E3" i="19"/>
  <c r="D3" i="19"/>
  <c r="A31" i="18"/>
  <c r="D18" i="28" s="1"/>
  <c r="E29" i="18"/>
  <c r="D29" i="18"/>
  <c r="E28" i="18"/>
  <c r="D28" i="18"/>
  <c r="E27" i="18"/>
  <c r="D27" i="18"/>
  <c r="E26" i="18"/>
  <c r="D26" i="18"/>
  <c r="I25" i="18"/>
  <c r="E25" i="18"/>
  <c r="D25" i="18"/>
  <c r="E24" i="18"/>
  <c r="D24" i="18"/>
  <c r="E23" i="18"/>
  <c r="D23" i="18"/>
  <c r="E22" i="18"/>
  <c r="D22" i="18"/>
  <c r="I21" i="18"/>
  <c r="E21" i="18"/>
  <c r="D21" i="18"/>
  <c r="E20" i="18"/>
  <c r="D20" i="18"/>
  <c r="E18" i="18"/>
  <c r="D18" i="18"/>
  <c r="E17" i="18"/>
  <c r="D17" i="18"/>
  <c r="E16" i="18"/>
  <c r="D16" i="18"/>
  <c r="E15" i="18"/>
  <c r="D15" i="18"/>
  <c r="E14" i="18"/>
  <c r="D14" i="18"/>
  <c r="E13" i="18"/>
  <c r="D13" i="18"/>
  <c r="E12" i="18"/>
  <c r="D12" i="18"/>
  <c r="E11" i="18"/>
  <c r="D11" i="18"/>
  <c r="E10" i="18"/>
  <c r="D10" i="18"/>
  <c r="I9" i="18"/>
  <c r="E9" i="18"/>
  <c r="D9" i="18"/>
  <c r="E8" i="18"/>
  <c r="D8" i="18"/>
  <c r="E7" i="18"/>
  <c r="D7" i="18"/>
  <c r="E6" i="18"/>
  <c r="D6" i="18"/>
  <c r="I5" i="18"/>
  <c r="E5" i="18"/>
  <c r="D5" i="18"/>
  <c r="E4" i="18"/>
  <c r="D4" i="18"/>
  <c r="E3" i="18"/>
  <c r="D3" i="18"/>
  <c r="A36" i="17"/>
  <c r="D20" i="27" s="1"/>
  <c r="E34" i="17"/>
  <c r="D34" i="17"/>
  <c r="E33" i="17"/>
  <c r="D33" i="17"/>
  <c r="E32" i="17"/>
  <c r="D32" i="17"/>
  <c r="E31" i="17"/>
  <c r="D31" i="17"/>
  <c r="I30" i="17"/>
  <c r="E30" i="17"/>
  <c r="D30" i="17"/>
  <c r="E29" i="17"/>
  <c r="D29" i="17"/>
  <c r="E28" i="17"/>
  <c r="D28" i="17"/>
  <c r="E27" i="17"/>
  <c r="D27" i="17"/>
  <c r="E26" i="17"/>
  <c r="D26" i="17"/>
  <c r="E25" i="17"/>
  <c r="D25" i="17"/>
  <c r="E24" i="17"/>
  <c r="D24" i="17"/>
  <c r="E23" i="17"/>
  <c r="D23" i="17"/>
  <c r="E22" i="17"/>
  <c r="D22" i="17"/>
  <c r="I21" i="17"/>
  <c r="E21" i="17"/>
  <c r="D21" i="17"/>
  <c r="E20" i="17"/>
  <c r="D20" i="17"/>
  <c r="E19" i="17"/>
  <c r="D19" i="17"/>
  <c r="E18" i="17"/>
  <c r="D18" i="17"/>
  <c r="I17" i="17"/>
  <c r="E17" i="17"/>
  <c r="D17" i="17"/>
  <c r="E16" i="17"/>
  <c r="D16" i="17"/>
  <c r="E15" i="17"/>
  <c r="D15" i="17"/>
  <c r="I14" i="17"/>
  <c r="E14" i="17"/>
  <c r="D14" i="17"/>
  <c r="E13" i="17"/>
  <c r="D13" i="17"/>
  <c r="E12" i="17"/>
  <c r="D12" i="17"/>
  <c r="E11" i="17"/>
  <c r="D11" i="17"/>
  <c r="I10" i="17"/>
  <c r="E10" i="17"/>
  <c r="D10" i="17"/>
  <c r="E9" i="17"/>
  <c r="D9" i="17"/>
  <c r="E8" i="17"/>
  <c r="D8" i="17"/>
  <c r="E7" i="17"/>
  <c r="D7" i="17"/>
  <c r="E6" i="17"/>
  <c r="D6" i="17"/>
  <c r="I5" i="17"/>
  <c r="E5" i="17"/>
  <c r="D5" i="17"/>
  <c r="E4" i="17"/>
  <c r="D4" i="17"/>
  <c r="E3" i="17"/>
  <c r="D3" i="17"/>
  <c r="A28" i="16"/>
  <c r="D16" i="28" s="1"/>
  <c r="E26" i="16"/>
  <c r="D26" i="16"/>
  <c r="E25" i="16"/>
  <c r="D25" i="16"/>
  <c r="I24" i="16"/>
  <c r="E24" i="16"/>
  <c r="D24" i="16"/>
  <c r="E23" i="16"/>
  <c r="D23" i="16"/>
  <c r="E22" i="16"/>
  <c r="D22" i="16"/>
  <c r="E21" i="16"/>
  <c r="D21" i="16"/>
  <c r="E20" i="16"/>
  <c r="D20" i="16"/>
  <c r="E19" i="16"/>
  <c r="D19" i="16"/>
  <c r="E18" i="16"/>
  <c r="D18" i="16"/>
  <c r="E17" i="16"/>
  <c r="D17" i="16"/>
  <c r="E16" i="16"/>
  <c r="D16" i="16"/>
  <c r="E15" i="16"/>
  <c r="D15" i="16"/>
  <c r="E14" i="16"/>
  <c r="D14" i="16"/>
  <c r="I13" i="16"/>
  <c r="E13" i="16"/>
  <c r="D13" i="16"/>
  <c r="E12" i="16"/>
  <c r="D12" i="16"/>
  <c r="E11" i="16"/>
  <c r="D11" i="16"/>
  <c r="E10" i="16"/>
  <c r="D10" i="16"/>
  <c r="I9" i="16"/>
  <c r="E9" i="16"/>
  <c r="D9" i="16"/>
  <c r="E8" i="16"/>
  <c r="D8" i="16"/>
  <c r="E7" i="16"/>
  <c r="D7" i="16"/>
  <c r="E6" i="16"/>
  <c r="D6" i="16"/>
  <c r="E5" i="16"/>
  <c r="D5" i="16"/>
  <c r="E4" i="16"/>
  <c r="D4" i="16"/>
  <c r="A26" i="15"/>
  <c r="D15" i="28" s="1"/>
  <c r="I24" i="15"/>
  <c r="E24" i="15"/>
  <c r="D24" i="15"/>
  <c r="E23" i="15"/>
  <c r="D23" i="15"/>
  <c r="E22" i="15"/>
  <c r="D22" i="15"/>
  <c r="E21" i="15"/>
  <c r="D21" i="15"/>
  <c r="E20" i="15"/>
  <c r="D20" i="15"/>
  <c r="E19" i="15"/>
  <c r="D19" i="15"/>
  <c r="E18" i="15"/>
  <c r="D18" i="15"/>
  <c r="E17" i="15"/>
  <c r="D17" i="15"/>
  <c r="E16" i="15"/>
  <c r="D16" i="15"/>
  <c r="E15" i="15"/>
  <c r="D15" i="15"/>
  <c r="E14" i="15"/>
  <c r="D14" i="15"/>
  <c r="E13" i="15"/>
  <c r="D13" i="15"/>
  <c r="E12" i="15"/>
  <c r="D12" i="15"/>
  <c r="E11" i="15"/>
  <c r="D11" i="15"/>
  <c r="E10" i="15"/>
  <c r="D10" i="15"/>
  <c r="E9" i="15"/>
  <c r="D9" i="15"/>
  <c r="E8" i="15"/>
  <c r="D8" i="15"/>
  <c r="E7" i="15"/>
  <c r="D7" i="15"/>
  <c r="E6" i="15"/>
  <c r="D6" i="15"/>
  <c r="E5" i="15"/>
  <c r="D5" i="15"/>
  <c r="E4" i="15"/>
  <c r="D4" i="15"/>
  <c r="D3" i="15"/>
  <c r="A14" i="14"/>
  <c r="D14" i="28" s="1"/>
  <c r="E12" i="14"/>
  <c r="D12" i="14"/>
  <c r="E11" i="14"/>
  <c r="D11" i="14"/>
  <c r="E10" i="14"/>
  <c r="D10" i="14"/>
  <c r="E9" i="14"/>
  <c r="D9" i="14"/>
  <c r="E8" i="14"/>
  <c r="D8" i="14"/>
  <c r="E7" i="14"/>
  <c r="D7" i="14"/>
  <c r="E6" i="14"/>
  <c r="D6" i="14"/>
  <c r="E5" i="14"/>
  <c r="D5" i="14"/>
  <c r="E4" i="14"/>
  <c r="D4" i="14"/>
  <c r="E3" i="14"/>
  <c r="D3" i="14"/>
  <c r="A18" i="13"/>
  <c r="D3" i="27" s="1"/>
  <c r="E16" i="13"/>
  <c r="D16" i="13"/>
  <c r="E15" i="13"/>
  <c r="D15" i="13"/>
  <c r="E14" i="13"/>
  <c r="D14" i="13"/>
  <c r="E13" i="13"/>
  <c r="D13" i="13"/>
  <c r="E12" i="13"/>
  <c r="D12" i="13"/>
  <c r="E11" i="13"/>
  <c r="D11" i="13"/>
  <c r="E10" i="13"/>
  <c r="D10" i="13"/>
  <c r="E9" i="13"/>
  <c r="D9" i="13"/>
  <c r="E8" i="13"/>
  <c r="D8" i="13"/>
  <c r="E7" i="13"/>
  <c r="D7" i="13"/>
  <c r="E6" i="13"/>
  <c r="D6" i="13"/>
  <c r="E5" i="13"/>
  <c r="D5" i="13"/>
  <c r="E4" i="13"/>
  <c r="D4" i="13"/>
  <c r="E3" i="13"/>
  <c r="D3" i="13"/>
  <c r="A28" i="12"/>
  <c r="D7" i="27" s="1"/>
  <c r="E26" i="12"/>
  <c r="D26" i="12"/>
  <c r="E25" i="12"/>
  <c r="D25" i="12"/>
  <c r="E23" i="12"/>
  <c r="D23" i="12"/>
  <c r="E22" i="12"/>
  <c r="D22" i="12"/>
  <c r="E21" i="12"/>
  <c r="D21" i="12"/>
  <c r="E20" i="12"/>
  <c r="D20" i="12"/>
  <c r="E19" i="12"/>
  <c r="D19" i="12"/>
  <c r="E18" i="12"/>
  <c r="D18" i="12"/>
  <c r="E17" i="12"/>
  <c r="D17" i="12"/>
  <c r="E16" i="12"/>
  <c r="D16" i="12"/>
  <c r="I15" i="12"/>
  <c r="E15" i="12"/>
  <c r="D15" i="12"/>
  <c r="E14" i="12"/>
  <c r="D14" i="12"/>
  <c r="I13" i="12"/>
  <c r="E13" i="12"/>
  <c r="D13" i="12"/>
  <c r="E12" i="12"/>
  <c r="D12" i="12"/>
  <c r="E11" i="12"/>
  <c r="D11" i="12"/>
  <c r="E10" i="12"/>
  <c r="D10" i="12"/>
  <c r="I9" i="12"/>
  <c r="E9" i="12"/>
  <c r="D9" i="12"/>
  <c r="E8" i="12"/>
  <c r="D8" i="12"/>
  <c r="E7" i="12"/>
  <c r="D7" i="12"/>
  <c r="E6" i="12"/>
  <c r="D6" i="12"/>
  <c r="E5" i="12"/>
  <c r="D5" i="12"/>
  <c r="E4" i="12"/>
  <c r="D4" i="12"/>
  <c r="E3" i="12"/>
  <c r="D3" i="12"/>
  <c r="A38" i="11"/>
  <c r="D11" i="28" s="1"/>
  <c r="E36" i="11"/>
  <c r="D36" i="11"/>
  <c r="E35" i="11"/>
  <c r="D35" i="11"/>
  <c r="E34" i="11"/>
  <c r="D34" i="11"/>
  <c r="E33" i="11"/>
  <c r="D33" i="11"/>
  <c r="E32" i="11"/>
  <c r="D32" i="11"/>
  <c r="E31" i="11"/>
  <c r="D31" i="11"/>
  <c r="E30" i="11"/>
  <c r="D30" i="11"/>
  <c r="E29" i="11"/>
  <c r="D29" i="11"/>
  <c r="E28" i="11"/>
  <c r="D28" i="11"/>
  <c r="E27" i="11"/>
  <c r="D27" i="11"/>
  <c r="E26" i="11"/>
  <c r="D26" i="11"/>
  <c r="E25" i="11"/>
  <c r="D25" i="11"/>
  <c r="E24" i="11"/>
  <c r="D24" i="11"/>
  <c r="E23" i="11"/>
  <c r="D23" i="11"/>
  <c r="E22" i="11"/>
  <c r="D22" i="11"/>
  <c r="E21" i="11"/>
  <c r="D21" i="11"/>
  <c r="E20" i="11"/>
  <c r="D20" i="11"/>
  <c r="E19" i="11"/>
  <c r="D19" i="11"/>
  <c r="E18" i="11"/>
  <c r="D18" i="11"/>
  <c r="E17" i="11"/>
  <c r="D17" i="11"/>
  <c r="E16" i="11"/>
  <c r="D16" i="11"/>
  <c r="E15" i="11"/>
  <c r="D15" i="11"/>
  <c r="E14" i="11"/>
  <c r="D14" i="11"/>
  <c r="E13" i="11"/>
  <c r="D13" i="11"/>
  <c r="E12" i="11"/>
  <c r="D12" i="11"/>
  <c r="E11" i="11"/>
  <c r="D11" i="11"/>
  <c r="E10" i="11"/>
  <c r="D10" i="11"/>
  <c r="E9" i="11"/>
  <c r="D9" i="11"/>
  <c r="E8" i="11"/>
  <c r="D8" i="11"/>
  <c r="E7" i="11"/>
  <c r="D7" i="11"/>
  <c r="E5" i="11"/>
  <c r="D5" i="11"/>
  <c r="E4" i="11"/>
  <c r="D4" i="11"/>
  <c r="E3" i="11"/>
  <c r="D3" i="11"/>
  <c r="A17" i="10"/>
  <c r="E15" i="10"/>
  <c r="D15" i="10"/>
  <c r="E14" i="10"/>
  <c r="D14" i="10"/>
  <c r="E13" i="10"/>
  <c r="D13" i="10"/>
  <c r="E12" i="10"/>
  <c r="D12" i="10"/>
  <c r="E11" i="10"/>
  <c r="D11" i="10"/>
  <c r="E10" i="10"/>
  <c r="D10" i="10"/>
  <c r="E9" i="10"/>
  <c r="D9" i="10"/>
  <c r="E8" i="10"/>
  <c r="D8" i="10"/>
  <c r="E7" i="10"/>
  <c r="D7" i="10"/>
  <c r="E6" i="10"/>
  <c r="D6" i="10"/>
  <c r="E5" i="10"/>
  <c r="D5" i="10"/>
  <c r="E4" i="10"/>
  <c r="D4" i="10"/>
  <c r="E3" i="10"/>
  <c r="D3" i="10"/>
  <c r="A11" i="9"/>
  <c r="E8" i="9"/>
  <c r="D8" i="9"/>
  <c r="E7" i="9"/>
  <c r="D7" i="9"/>
  <c r="E6" i="9"/>
  <c r="D6" i="9"/>
  <c r="E5" i="9"/>
  <c r="D5" i="9"/>
  <c r="E4" i="9"/>
  <c r="D4" i="9"/>
  <c r="E3" i="9"/>
  <c r="D3" i="9"/>
  <c r="A15" i="8"/>
  <c r="E13" i="8"/>
  <c r="D13" i="8"/>
  <c r="E12" i="8"/>
  <c r="D12" i="8"/>
  <c r="E11" i="8"/>
  <c r="D11" i="8"/>
  <c r="E10" i="8"/>
  <c r="D10" i="8"/>
  <c r="E9" i="8"/>
  <c r="D9" i="8"/>
  <c r="E8" i="8"/>
  <c r="D8" i="8"/>
  <c r="E7" i="8"/>
  <c r="D7" i="8"/>
  <c r="E6" i="8"/>
  <c r="D6" i="8"/>
  <c r="E5" i="8"/>
  <c r="D5" i="8"/>
  <c r="E4" i="8"/>
  <c r="D4" i="8"/>
  <c r="E3" i="8"/>
  <c r="D3" i="8"/>
  <c r="A7" i="7"/>
  <c r="D18" i="27" s="1"/>
  <c r="E5" i="7"/>
  <c r="D5" i="7"/>
  <c r="E4" i="7"/>
  <c r="D4" i="7"/>
  <c r="E3" i="7"/>
  <c r="D3" i="7"/>
  <c r="A13" i="6"/>
  <c r="D6" i="28" s="1"/>
  <c r="I11" i="6"/>
  <c r="E11" i="6"/>
  <c r="D11" i="6"/>
  <c r="I10" i="6"/>
  <c r="E10" i="6"/>
  <c r="D10" i="6"/>
  <c r="E9" i="6"/>
  <c r="D9" i="6"/>
  <c r="I8" i="6"/>
  <c r="E8" i="6"/>
  <c r="D8" i="6"/>
  <c r="E7" i="6"/>
  <c r="D7" i="6"/>
  <c r="I6" i="6"/>
  <c r="E6" i="6"/>
  <c r="D6" i="6"/>
  <c r="E5" i="6"/>
  <c r="D5" i="6"/>
  <c r="E4" i="6"/>
  <c r="D4" i="6"/>
  <c r="I3" i="6"/>
  <c r="E3" i="6"/>
  <c r="D3" i="6"/>
  <c r="A11" i="5"/>
  <c r="E9" i="5"/>
  <c r="D9" i="5"/>
  <c r="E8" i="5"/>
  <c r="D8" i="5"/>
  <c r="E7" i="5"/>
  <c r="D7" i="5"/>
  <c r="E6" i="5"/>
  <c r="D6" i="5"/>
  <c r="E5" i="5"/>
  <c r="D5" i="5"/>
  <c r="E4" i="5"/>
  <c r="D4" i="5"/>
  <c r="E3" i="5"/>
  <c r="D3" i="5"/>
  <c r="A8" i="4"/>
  <c r="D4" i="28" s="1"/>
  <c r="E5" i="4"/>
  <c r="D5" i="4"/>
  <c r="E4" i="4"/>
  <c r="D4" i="4"/>
  <c r="E3" i="4"/>
  <c r="D3" i="4"/>
  <c r="A8" i="3"/>
  <c r="E6" i="3"/>
  <c r="D6" i="3"/>
  <c r="E5" i="3"/>
  <c r="D5" i="3"/>
  <c r="E4" i="3"/>
  <c r="D4" i="3"/>
  <c r="E3" i="3"/>
  <c r="D3" i="3"/>
  <c r="F393" i="26"/>
  <c r="F26" i="28" s="1"/>
  <c r="F391" i="26"/>
  <c r="F389" i="26"/>
  <c r="F388" i="26"/>
  <c r="F387" i="26"/>
  <c r="F386" i="26"/>
  <c r="F385" i="26"/>
  <c r="F384" i="26"/>
  <c r="F383" i="26"/>
  <c r="F382" i="26"/>
  <c r="F381" i="26"/>
  <c r="F380" i="26"/>
  <c r="F379" i="26"/>
  <c r="F378" i="26"/>
  <c r="F377" i="26"/>
  <c r="F376" i="26"/>
  <c r="F375" i="26"/>
  <c r="F374" i="26"/>
  <c r="F373" i="26"/>
  <c r="F372" i="26"/>
  <c r="F371" i="26"/>
  <c r="F370" i="26"/>
  <c r="F369" i="26"/>
  <c r="F368" i="26"/>
  <c r="F367" i="26"/>
  <c r="F366" i="26"/>
  <c r="F365" i="26"/>
  <c r="F364" i="26"/>
  <c r="F363" i="26"/>
  <c r="F362" i="26"/>
  <c r="F361" i="26"/>
  <c r="F360" i="26"/>
  <c r="F359" i="26"/>
  <c r="F358" i="26"/>
  <c r="F357" i="26"/>
  <c r="F356" i="26"/>
  <c r="F355" i="26"/>
  <c r="F353" i="26"/>
  <c r="F352" i="26"/>
  <c r="F351" i="26"/>
  <c r="F350" i="26"/>
  <c r="F349" i="26"/>
  <c r="F348" i="26"/>
  <c r="F347" i="26"/>
  <c r="F346" i="26"/>
  <c r="F345" i="26"/>
  <c r="F344" i="26"/>
  <c r="F343" i="26"/>
  <c r="F342" i="26"/>
  <c r="F341" i="26"/>
  <c r="F340" i="26"/>
  <c r="F339" i="26"/>
  <c r="F338" i="26"/>
  <c r="F337" i="26"/>
  <c r="F336" i="26"/>
  <c r="F335" i="26"/>
  <c r="F334" i="26"/>
  <c r="F333" i="26"/>
  <c r="F332" i="26"/>
  <c r="F331" i="26"/>
  <c r="F330" i="26"/>
  <c r="F329" i="26"/>
  <c r="F328" i="26"/>
  <c r="F327" i="26"/>
  <c r="F326" i="26"/>
  <c r="F325" i="26"/>
  <c r="F324" i="26"/>
  <c r="F323" i="26"/>
  <c r="F322" i="26"/>
  <c r="F321" i="26"/>
  <c r="F320" i="26"/>
  <c r="F319" i="26"/>
  <c r="F318" i="26"/>
  <c r="F317" i="26"/>
  <c r="F316" i="26"/>
  <c r="F315" i="26"/>
  <c r="F314" i="26"/>
  <c r="F313" i="26"/>
  <c r="F312" i="26"/>
  <c r="F311" i="26"/>
  <c r="F310" i="26"/>
  <c r="F309" i="26"/>
  <c r="F308" i="26"/>
  <c r="F307" i="26"/>
  <c r="F306" i="26"/>
  <c r="F305" i="26"/>
  <c r="F304" i="26"/>
  <c r="F303" i="26"/>
  <c r="F302" i="26"/>
  <c r="F301" i="26"/>
  <c r="F300" i="26"/>
  <c r="F299" i="26"/>
  <c r="F298" i="26"/>
  <c r="F297" i="26"/>
  <c r="F296" i="26"/>
  <c r="F295" i="26"/>
  <c r="F294" i="26"/>
  <c r="F293" i="26"/>
  <c r="F292" i="26"/>
  <c r="F291" i="26"/>
  <c r="F290" i="26"/>
  <c r="F289" i="26"/>
  <c r="F288" i="26"/>
  <c r="F287" i="26"/>
  <c r="F286" i="26"/>
  <c r="F285" i="26"/>
  <c r="F284" i="26"/>
  <c r="F283" i="26"/>
  <c r="F282" i="26"/>
  <c r="F281" i="26"/>
  <c r="F280" i="26"/>
  <c r="F279" i="26"/>
  <c r="F278" i="26"/>
  <c r="F277" i="26"/>
  <c r="F276" i="26"/>
  <c r="F275" i="26"/>
  <c r="F274" i="26"/>
  <c r="F273" i="26"/>
  <c r="F272" i="26"/>
  <c r="F271" i="26"/>
  <c r="F270" i="26"/>
  <c r="F269" i="26"/>
  <c r="F268" i="26"/>
  <c r="F267" i="26"/>
  <c r="F266" i="26"/>
  <c r="F265" i="26"/>
  <c r="F264" i="26"/>
  <c r="F263" i="26"/>
  <c r="F262" i="26"/>
  <c r="F261" i="26"/>
  <c r="F260" i="26"/>
  <c r="F259" i="26"/>
  <c r="F258" i="26"/>
  <c r="F257" i="26"/>
  <c r="F256" i="26"/>
  <c r="F255" i="26"/>
  <c r="F254" i="26"/>
  <c r="F253" i="26"/>
  <c r="F252" i="26"/>
  <c r="F251" i="26"/>
  <c r="F250" i="26"/>
  <c r="F249" i="26"/>
  <c r="F248" i="26"/>
  <c r="F247" i="26"/>
  <c r="F246" i="26"/>
  <c r="F245" i="26"/>
  <c r="F244" i="26"/>
  <c r="F243" i="26"/>
  <c r="F242" i="26"/>
  <c r="F241" i="26"/>
  <c r="F240" i="26"/>
  <c r="F239" i="26"/>
  <c r="F238" i="26"/>
  <c r="F237" i="26"/>
  <c r="F236" i="26"/>
  <c r="F235" i="26"/>
  <c r="F234" i="26"/>
  <c r="F233" i="26"/>
  <c r="F232" i="26"/>
  <c r="F231" i="26"/>
  <c r="F230" i="26"/>
  <c r="F229" i="26"/>
  <c r="F228" i="26"/>
  <c r="F227" i="26"/>
  <c r="F226" i="26"/>
  <c r="F225" i="26"/>
  <c r="F223" i="26"/>
  <c r="F222" i="26"/>
  <c r="F220" i="26"/>
  <c r="F219" i="26"/>
  <c r="F218" i="26"/>
  <c r="F217" i="26"/>
  <c r="F216" i="26"/>
  <c r="F215" i="26"/>
  <c r="F214" i="26"/>
  <c r="F213" i="26"/>
  <c r="F212" i="26"/>
  <c r="F211" i="26"/>
  <c r="F210" i="26"/>
  <c r="F209" i="26"/>
  <c r="F208" i="26"/>
  <c r="F207" i="26"/>
  <c r="F206" i="26"/>
  <c r="F205" i="26"/>
  <c r="F204" i="26"/>
  <c r="F203" i="26"/>
  <c r="F202" i="26"/>
  <c r="F201" i="26"/>
  <c r="F200" i="26"/>
  <c r="F199" i="26"/>
  <c r="F198" i="26"/>
  <c r="F197" i="26"/>
  <c r="F196" i="26"/>
  <c r="F195" i="26"/>
  <c r="F194" i="26"/>
  <c r="F193" i="26"/>
  <c r="F192" i="26"/>
  <c r="F191" i="26"/>
  <c r="F190" i="26"/>
  <c r="F189" i="26"/>
  <c r="F188" i="26"/>
  <c r="F187" i="26"/>
  <c r="F186" i="26"/>
  <c r="F185" i="26"/>
  <c r="F184" i="26"/>
  <c r="F183" i="26"/>
  <c r="F182" i="26"/>
  <c r="F181" i="26"/>
  <c r="F180" i="26"/>
  <c r="F179" i="26"/>
  <c r="F178" i="26"/>
  <c r="F177" i="26"/>
  <c r="F176" i="26"/>
  <c r="F175" i="26"/>
  <c r="F174" i="26"/>
  <c r="F173" i="26"/>
  <c r="F172" i="26"/>
  <c r="F171" i="26"/>
  <c r="F170" i="26"/>
  <c r="F169" i="26"/>
  <c r="F168" i="26"/>
  <c r="F167" i="26"/>
  <c r="F166" i="26"/>
  <c r="F165" i="26"/>
  <c r="F164" i="26"/>
  <c r="F163" i="26"/>
  <c r="F162" i="26"/>
  <c r="F161" i="26"/>
  <c r="F160" i="26"/>
  <c r="F159" i="26"/>
  <c r="F158" i="26"/>
  <c r="F157" i="26"/>
  <c r="F155" i="26"/>
  <c r="F154" i="26"/>
  <c r="F153" i="26"/>
  <c r="F152" i="26"/>
  <c r="F151" i="26"/>
  <c r="F150" i="26"/>
  <c r="F149" i="26"/>
  <c r="F148" i="26"/>
  <c r="F147" i="26"/>
  <c r="F146" i="26"/>
  <c r="F145" i="26"/>
  <c r="F144" i="26"/>
  <c r="F143" i="26"/>
  <c r="F142" i="26"/>
  <c r="F141" i="26"/>
  <c r="F140" i="26"/>
  <c r="F139" i="26"/>
  <c r="F138" i="26"/>
  <c r="F137" i="26"/>
  <c r="F136" i="26"/>
  <c r="F135" i="26"/>
  <c r="F134" i="26"/>
  <c r="F133" i="26"/>
  <c r="F132" i="26"/>
  <c r="F131" i="26"/>
  <c r="F130" i="26"/>
  <c r="F129" i="26"/>
  <c r="F128" i="26"/>
  <c r="F127" i="26"/>
  <c r="F126" i="26"/>
  <c r="F125" i="26"/>
  <c r="F124" i="26"/>
  <c r="F123" i="26"/>
  <c r="F122" i="26"/>
  <c r="F121" i="26"/>
  <c r="F119" i="26"/>
  <c r="F118" i="26"/>
  <c r="F117" i="26"/>
  <c r="F116" i="26"/>
  <c r="F115" i="26"/>
  <c r="F114" i="26"/>
  <c r="F113" i="26"/>
  <c r="F112" i="26"/>
  <c r="F111" i="26"/>
  <c r="F110" i="26"/>
  <c r="F109" i="26"/>
  <c r="F108" i="26"/>
  <c r="F107" i="26"/>
  <c r="F106" i="26"/>
  <c r="F105" i="26"/>
  <c r="F104" i="26"/>
  <c r="F103" i="26"/>
  <c r="F102" i="26"/>
  <c r="F101" i="26"/>
  <c r="F100" i="26"/>
  <c r="F99" i="26"/>
  <c r="F98" i="26"/>
  <c r="F97" i="26"/>
  <c r="F96" i="26"/>
  <c r="F95" i="26"/>
  <c r="F94" i="26"/>
  <c r="F93" i="26"/>
  <c r="F92" i="26"/>
  <c r="F91" i="26"/>
  <c r="F90" i="26"/>
  <c r="F89" i="26"/>
  <c r="F88" i="26"/>
  <c r="F87" i="26"/>
  <c r="F86" i="26"/>
  <c r="F85" i="26"/>
  <c r="F84" i="26"/>
  <c r="F83" i="26"/>
  <c r="F82" i="26"/>
  <c r="F81" i="26"/>
  <c r="F80" i="26"/>
  <c r="F79" i="26"/>
  <c r="F78" i="26"/>
  <c r="F77" i="26"/>
  <c r="F76" i="26"/>
  <c r="F75" i="26"/>
  <c r="F74" i="26"/>
  <c r="F73" i="26"/>
  <c r="F72" i="26"/>
  <c r="F71" i="26"/>
  <c r="F70" i="26"/>
  <c r="F69" i="26"/>
  <c r="F68" i="26"/>
  <c r="F67" i="26"/>
  <c r="F66" i="26"/>
  <c r="F65" i="26"/>
  <c r="F64" i="26"/>
  <c r="F63" i="26"/>
  <c r="F62" i="26"/>
  <c r="F61" i="26"/>
  <c r="F60" i="26"/>
  <c r="F59" i="26"/>
  <c r="F58" i="26"/>
  <c r="F57" i="26"/>
  <c r="F56" i="26"/>
  <c r="F55" i="26"/>
  <c r="F54" i="26"/>
  <c r="F53" i="26"/>
  <c r="F52" i="26"/>
  <c r="F51" i="26"/>
  <c r="F50" i="26"/>
  <c r="F49" i="26"/>
  <c r="F48" i="26"/>
  <c r="F47" i="26"/>
  <c r="F46" i="26"/>
  <c r="F45" i="26"/>
  <c r="F44" i="26"/>
  <c r="F43" i="26"/>
  <c r="F42" i="26"/>
  <c r="F41" i="26"/>
  <c r="F40" i="26"/>
  <c r="F39" i="26"/>
  <c r="F38" i="26"/>
  <c r="F37" i="26"/>
  <c r="F36" i="26"/>
  <c r="F35" i="26"/>
  <c r="F34" i="26"/>
  <c r="F33" i="26"/>
  <c r="F32" i="26"/>
  <c r="F31" i="26"/>
  <c r="F30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7" i="26"/>
  <c r="F6" i="26"/>
  <c r="F5" i="26"/>
  <c r="F4" i="26"/>
  <c r="F3" i="15" s="1"/>
  <c r="D24" i="28" l="1"/>
  <c r="D17" i="28"/>
  <c r="D15" i="27"/>
  <c r="D13" i="28"/>
  <c r="D12" i="28"/>
  <c r="G19" i="25"/>
  <c r="E25" i="28" s="1"/>
  <c r="G13" i="6"/>
  <c r="E6" i="28" s="1"/>
  <c r="D25" i="27"/>
  <c r="G8" i="4"/>
  <c r="E4" i="28" s="1"/>
  <c r="D21" i="28"/>
  <c r="D20" i="28"/>
  <c r="D23" i="28"/>
  <c r="D9" i="27"/>
  <c r="D11" i="27"/>
  <c r="D38" i="28"/>
  <c r="D38" i="27" s="1"/>
  <c r="F26" i="27"/>
  <c r="G26" i="28"/>
  <c r="I7" i="12"/>
  <c r="I7" i="16"/>
  <c r="I22" i="16"/>
  <c r="I8" i="17"/>
  <c r="I3" i="18"/>
  <c r="I10" i="19"/>
  <c r="I14" i="20"/>
  <c r="I6" i="22"/>
  <c r="I8" i="24"/>
  <c r="I5" i="12"/>
  <c r="I18" i="15"/>
  <c r="I5" i="16"/>
  <c r="I20" i="16"/>
  <c r="I17" i="18"/>
  <c r="I8" i="19"/>
  <c r="I21" i="20"/>
  <c r="I4" i="22"/>
  <c r="I6" i="24"/>
  <c r="I3" i="4"/>
  <c r="I4" i="8"/>
  <c r="I6" i="8"/>
  <c r="I8" i="8"/>
  <c r="I10" i="8"/>
  <c r="I12" i="8"/>
  <c r="I4" i="10"/>
  <c r="I6" i="10"/>
  <c r="I8" i="10"/>
  <c r="I10" i="10"/>
  <c r="I12" i="10"/>
  <c r="I14" i="10"/>
  <c r="I3" i="12"/>
  <c r="I16" i="15"/>
  <c r="I3" i="16"/>
  <c r="I18" i="16"/>
  <c r="I27" i="17"/>
  <c r="I15" i="18"/>
  <c r="I6" i="19"/>
  <c r="I22" i="19"/>
  <c r="I4" i="20"/>
  <c r="I18" i="22"/>
  <c r="I4" i="24"/>
  <c r="I5" i="3"/>
  <c r="I4" i="6"/>
  <c r="I5" i="6"/>
  <c r="I7" i="6"/>
  <c r="I9" i="6"/>
  <c r="I14" i="15"/>
  <c r="I17" i="16"/>
  <c r="I25" i="17"/>
  <c r="I34" i="17"/>
  <c r="I13" i="18"/>
  <c r="I29" i="18"/>
  <c r="I4" i="19"/>
  <c r="I20" i="19"/>
  <c r="I16" i="22"/>
  <c r="I5" i="4"/>
  <c r="I15" i="16"/>
  <c r="I7" i="17"/>
  <c r="I23" i="17"/>
  <c r="I32" i="17"/>
  <c r="I11" i="18"/>
  <c r="I27" i="18"/>
  <c r="I18" i="19"/>
  <c r="I14" i="22"/>
  <c r="I15" i="24"/>
  <c r="I3" i="3"/>
  <c r="I3" i="8"/>
  <c r="I5" i="8"/>
  <c r="I7" i="8"/>
  <c r="I9" i="8"/>
  <c r="I11" i="8"/>
  <c r="I13" i="8"/>
  <c r="I3" i="10"/>
  <c r="I5" i="10"/>
  <c r="I7" i="10"/>
  <c r="I9" i="10"/>
  <c r="I11" i="10"/>
  <c r="I13" i="10"/>
  <c r="I15" i="10"/>
  <c r="I11" i="12"/>
  <c r="I22" i="15"/>
  <c r="I11" i="16"/>
  <c r="I26" i="16"/>
  <c r="I3" i="17"/>
  <c r="I12" i="17"/>
  <c r="I19" i="17"/>
  <c r="I28" i="17"/>
  <c r="I7" i="18"/>
  <c r="I23" i="18"/>
  <c r="I14" i="19"/>
  <c r="I10" i="20"/>
  <c r="I18" i="20"/>
  <c r="I10" i="22"/>
  <c r="I24" i="22"/>
  <c r="I3" i="24"/>
  <c r="I12" i="24"/>
  <c r="D17" i="27"/>
  <c r="G31" i="18"/>
  <c r="E18" i="28" s="1"/>
  <c r="G28" i="12"/>
  <c r="E12" i="28" s="1"/>
  <c r="G11" i="9"/>
  <c r="E9" i="28" s="1"/>
  <c r="F394" i="26"/>
  <c r="D22" i="27"/>
  <c r="F24" i="12"/>
  <c r="H24" i="12" s="1"/>
  <c r="D11" i="9"/>
  <c r="F9" i="9"/>
  <c r="H9" i="9" s="1"/>
  <c r="E11" i="9"/>
  <c r="F19" i="18"/>
  <c r="H19" i="18" s="1"/>
  <c r="F9" i="15"/>
  <c r="H9" i="15" s="1"/>
  <c r="F10" i="19"/>
  <c r="H10" i="19" s="1"/>
  <c r="F23" i="23"/>
  <c r="H23" i="23" s="1"/>
  <c r="D16" i="27"/>
  <c r="E8" i="4"/>
  <c r="D8" i="4"/>
  <c r="F6" i="19"/>
  <c r="H6" i="19" s="1"/>
  <c r="F6" i="4"/>
  <c r="H6" i="4" s="1"/>
  <c r="D10" i="27"/>
  <c r="F5" i="15"/>
  <c r="H5" i="15" s="1"/>
  <c r="F22" i="15"/>
  <c r="H22" i="15" s="1"/>
  <c r="F11" i="15"/>
  <c r="H11" i="15" s="1"/>
  <c r="F25" i="23"/>
  <c r="H25" i="23" s="1"/>
  <c r="F18" i="15"/>
  <c r="H18" i="15" s="1"/>
  <c r="F4" i="19"/>
  <c r="H4" i="19" s="1"/>
  <c r="F8" i="19"/>
  <c r="H8" i="19" s="1"/>
  <c r="F14" i="19"/>
  <c r="H14" i="19" s="1"/>
  <c r="F21" i="23"/>
  <c r="H21" i="23" s="1"/>
  <c r="I18" i="12"/>
  <c r="I22" i="12"/>
  <c r="I5" i="14"/>
  <c r="I10" i="14"/>
  <c r="I4" i="5"/>
  <c r="I6" i="5"/>
  <c r="I8" i="5"/>
  <c r="I3" i="7"/>
  <c r="I5" i="7"/>
  <c r="I4" i="9"/>
  <c r="I6" i="9"/>
  <c r="I8" i="9"/>
  <c r="I4" i="11"/>
  <c r="I7" i="11"/>
  <c r="I9" i="11"/>
  <c r="I11" i="11"/>
  <c r="I13" i="11"/>
  <c r="I15" i="11"/>
  <c r="I17" i="11"/>
  <c r="I19" i="11"/>
  <c r="I21" i="11"/>
  <c r="I23" i="11"/>
  <c r="I25" i="11"/>
  <c r="I27" i="11"/>
  <c r="I29" i="11"/>
  <c r="I31" i="11"/>
  <c r="I33" i="11"/>
  <c r="I35" i="11"/>
  <c r="I36" i="11"/>
  <c r="I3" i="13"/>
  <c r="I5" i="13"/>
  <c r="I6" i="13"/>
  <c r="I8" i="13"/>
  <c r="I10" i="13"/>
  <c r="I12" i="13"/>
  <c r="I14" i="13"/>
  <c r="I16" i="13"/>
  <c r="I4" i="15"/>
  <c r="I6" i="15"/>
  <c r="I7" i="15"/>
  <c r="I8" i="15"/>
  <c r="I10" i="15"/>
  <c r="I12" i="15"/>
  <c r="I4" i="12"/>
  <c r="I6" i="12"/>
  <c r="I8" i="12"/>
  <c r="I10" i="12"/>
  <c r="I12" i="12"/>
  <c r="I14" i="12"/>
  <c r="I17" i="12"/>
  <c r="I19" i="12"/>
  <c r="I21" i="12"/>
  <c r="I23" i="12"/>
  <c r="I26" i="12"/>
  <c r="I4" i="14"/>
  <c r="I6" i="14"/>
  <c r="I8" i="14"/>
  <c r="I9" i="14"/>
  <c r="I11" i="14"/>
  <c r="I17" i="25"/>
  <c r="I4" i="4"/>
  <c r="I25" i="19"/>
  <c r="I27" i="19"/>
  <c r="I29" i="19"/>
  <c r="I31" i="19"/>
  <c r="I33" i="19"/>
  <c r="I3" i="21"/>
  <c r="I5" i="21"/>
  <c r="I7" i="21"/>
  <c r="I10" i="21"/>
  <c r="I11" i="21"/>
  <c r="I13" i="21"/>
  <c r="I14" i="21"/>
  <c r="I16" i="21"/>
  <c r="I18" i="21"/>
  <c r="I3" i="23"/>
  <c r="I5" i="23"/>
  <c r="I6" i="23"/>
  <c r="I8" i="23"/>
  <c r="I10" i="23"/>
  <c r="I11" i="23"/>
  <c r="I13" i="23"/>
  <c r="I15" i="23"/>
  <c r="I17" i="23"/>
  <c r="I19" i="23"/>
  <c r="I21" i="23"/>
  <c r="I23" i="23"/>
  <c r="I25" i="23"/>
  <c r="I4" i="25"/>
  <c r="I7" i="25"/>
  <c r="I9" i="25"/>
  <c r="I11" i="25"/>
  <c r="I12" i="25"/>
  <c r="I14" i="25"/>
  <c r="I3" i="9"/>
  <c r="I5" i="11"/>
  <c r="I16" i="11"/>
  <c r="I34" i="11"/>
  <c r="I4" i="13"/>
  <c r="I7" i="13"/>
  <c r="I11" i="13"/>
  <c r="I13" i="13"/>
  <c r="I15" i="13"/>
  <c r="I9" i="15"/>
  <c r="I11" i="15"/>
  <c r="I13" i="15"/>
  <c r="I3" i="5"/>
  <c r="I5" i="5"/>
  <c r="I7" i="5"/>
  <c r="I9" i="5"/>
  <c r="I4" i="7"/>
  <c r="I5" i="9"/>
  <c r="I7" i="9"/>
  <c r="I3" i="11"/>
  <c r="I8" i="11"/>
  <c r="I10" i="11"/>
  <c r="I12" i="11"/>
  <c r="I14" i="11"/>
  <c r="I18" i="11"/>
  <c r="I20" i="11"/>
  <c r="I22" i="11"/>
  <c r="I24" i="11"/>
  <c r="I26" i="11"/>
  <c r="I28" i="11"/>
  <c r="I30" i="11"/>
  <c r="I32" i="11"/>
  <c r="I9" i="13"/>
  <c r="I5" i="15"/>
  <c r="I4" i="3"/>
  <c r="I6" i="3"/>
  <c r="I4" i="16"/>
  <c r="I6" i="16"/>
  <c r="I8" i="16"/>
  <c r="I10" i="16"/>
  <c r="I12" i="16"/>
  <c r="I14" i="16"/>
  <c r="I16" i="16"/>
  <c r="I19" i="16"/>
  <c r="I21" i="16"/>
  <c r="I23" i="16"/>
  <c r="I25" i="16"/>
  <c r="I4" i="18"/>
  <c r="I6" i="18"/>
  <c r="I8" i="18"/>
  <c r="I10" i="18"/>
  <c r="I12" i="18"/>
  <c r="I14" i="18"/>
  <c r="I16" i="18"/>
  <c r="I18" i="18"/>
  <c r="I20" i="18"/>
  <c r="I22" i="18"/>
  <c r="I24" i="18"/>
  <c r="I26" i="18"/>
  <c r="I28" i="18"/>
  <c r="I3" i="20"/>
  <c r="I5" i="20"/>
  <c r="I6" i="20"/>
  <c r="I7" i="20"/>
  <c r="I9" i="20"/>
  <c r="I11" i="20"/>
  <c r="I15" i="20"/>
  <c r="I17" i="20"/>
  <c r="I19" i="20"/>
  <c r="I22" i="20"/>
  <c r="I3" i="22"/>
  <c r="I5" i="22"/>
  <c r="I7" i="22"/>
  <c r="I9" i="22"/>
  <c r="I11" i="22"/>
  <c r="I13" i="22"/>
  <c r="I15" i="22"/>
  <c r="I17" i="22"/>
  <c r="I19" i="22"/>
  <c r="I20" i="22"/>
  <c r="I21" i="22"/>
  <c r="I23" i="22"/>
  <c r="I25" i="22"/>
  <c r="I27" i="22"/>
  <c r="I5" i="24"/>
  <c r="I7" i="24"/>
  <c r="I9" i="24"/>
  <c r="I11" i="24"/>
  <c r="I14" i="24"/>
  <c r="I16" i="12"/>
  <c r="I20" i="12"/>
  <c r="I25" i="12"/>
  <c r="I3" i="14"/>
  <c r="I7" i="14"/>
  <c r="I12" i="14"/>
  <c r="I16" i="25"/>
  <c r="I15" i="15"/>
  <c r="I17" i="15"/>
  <c r="I19" i="15"/>
  <c r="I20" i="15"/>
  <c r="I21" i="15"/>
  <c r="I23" i="15"/>
  <c r="I4" i="17"/>
  <c r="I6" i="17"/>
  <c r="I9" i="17"/>
  <c r="I11" i="17"/>
  <c r="I13" i="17"/>
  <c r="I15" i="17"/>
  <c r="I16" i="17"/>
  <c r="I18" i="17"/>
  <c r="I20" i="17"/>
  <c r="I22" i="17"/>
  <c r="I24" i="17"/>
  <c r="I26" i="17"/>
  <c r="I29" i="17"/>
  <c r="I31" i="17"/>
  <c r="I33" i="17"/>
  <c r="I3" i="19"/>
  <c r="I5" i="19"/>
  <c r="I7" i="19"/>
  <c r="I9" i="19"/>
  <c r="I11" i="19"/>
  <c r="I13" i="19"/>
  <c r="I15" i="19"/>
  <c r="I17" i="19"/>
  <c r="I19" i="19"/>
  <c r="I21" i="19"/>
  <c r="I23" i="19"/>
  <c r="I24" i="19"/>
  <c r="I26" i="19"/>
  <c r="I28" i="19"/>
  <c r="I30" i="19"/>
  <c r="I32" i="19"/>
  <c r="I34" i="19"/>
  <c r="I4" i="21"/>
  <c r="I6" i="21"/>
  <c r="I12" i="21"/>
  <c r="I15" i="21"/>
  <c r="I17" i="21"/>
  <c r="I4" i="23"/>
  <c r="I7" i="23"/>
  <c r="I9" i="23"/>
  <c r="I12" i="23"/>
  <c r="I14" i="23"/>
  <c r="I16" i="23"/>
  <c r="I18" i="23"/>
  <c r="I20" i="23"/>
  <c r="I22" i="23"/>
  <c r="I24" i="23"/>
  <c r="I3" i="25"/>
  <c r="I5" i="25"/>
  <c r="I8" i="25"/>
  <c r="I10" i="25"/>
  <c r="I13" i="25"/>
  <c r="I15" i="25"/>
  <c r="F12" i="20"/>
  <c r="H12" i="20" s="1"/>
  <c r="F5" i="22"/>
  <c r="H5" i="22" s="1"/>
  <c r="F7" i="22"/>
  <c r="H7" i="22" s="1"/>
  <c r="F9" i="22"/>
  <c r="H9" i="22" s="1"/>
  <c r="F11" i="22"/>
  <c r="H11" i="22" s="1"/>
  <c r="F19" i="22"/>
  <c r="H19" i="22" s="1"/>
  <c r="F20" i="22"/>
  <c r="H20" i="22" s="1"/>
  <c r="F5" i="24"/>
  <c r="H5" i="24" s="1"/>
  <c r="F7" i="24"/>
  <c r="H7" i="24" s="1"/>
  <c r="F9" i="24"/>
  <c r="H9" i="24" s="1"/>
  <c r="F11" i="6"/>
  <c r="H11" i="6" s="1"/>
  <c r="F5" i="8"/>
  <c r="H5" i="8" s="1"/>
  <c r="F9" i="8"/>
  <c r="H9" i="8" s="1"/>
  <c r="F11" i="8"/>
  <c r="H11" i="8" s="1"/>
  <c r="F13" i="8"/>
  <c r="H13" i="8" s="1"/>
  <c r="F9" i="10"/>
  <c r="H9" i="10" s="1"/>
  <c r="F11" i="10"/>
  <c r="H11" i="10" s="1"/>
  <c r="F13" i="10"/>
  <c r="H13" i="10" s="1"/>
  <c r="F6" i="12"/>
  <c r="H6" i="12" s="1"/>
  <c r="F8" i="14"/>
  <c r="H8" i="14" s="1"/>
  <c r="F9" i="14"/>
  <c r="H9" i="14" s="1"/>
  <c r="F3" i="16"/>
  <c r="H3" i="16" s="1"/>
  <c r="F5" i="16"/>
  <c r="H5" i="16" s="1"/>
  <c r="F9" i="16"/>
  <c r="H9" i="16" s="1"/>
  <c r="F13" i="16"/>
  <c r="H13" i="16" s="1"/>
  <c r="F17" i="16"/>
  <c r="H17" i="16" s="1"/>
  <c r="F18" i="16"/>
  <c r="H18" i="16" s="1"/>
  <c r="F18" i="20"/>
  <c r="H18" i="20" s="1"/>
  <c r="F20" i="20"/>
  <c r="H20" i="20" s="1"/>
  <c r="F12" i="22"/>
  <c r="H12" i="22" s="1"/>
  <c r="F14" i="22"/>
  <c r="H14" i="22" s="1"/>
  <c r="F16" i="22"/>
  <c r="H16" i="22" s="1"/>
  <c r="F18" i="22"/>
  <c r="H18" i="22" s="1"/>
  <c r="F7" i="9"/>
  <c r="H7" i="9" s="1"/>
  <c r="F5" i="11"/>
  <c r="H5" i="11" s="1"/>
  <c r="F8" i="11"/>
  <c r="H8" i="11" s="1"/>
  <c r="F10" i="11"/>
  <c r="H10" i="11" s="1"/>
  <c r="F6" i="13"/>
  <c r="H6" i="13" s="1"/>
  <c r="F8" i="13"/>
  <c r="H8" i="13" s="1"/>
  <c r="F4" i="17"/>
  <c r="H4" i="17" s="1"/>
  <c r="F11" i="17"/>
  <c r="H11" i="17" s="1"/>
  <c r="F13" i="17"/>
  <c r="H13" i="17" s="1"/>
  <c r="F15" i="17"/>
  <c r="H15" i="17" s="1"/>
  <c r="F24" i="17"/>
  <c r="H24" i="17" s="1"/>
  <c r="F26" i="17"/>
  <c r="H26" i="17" s="1"/>
  <c r="F29" i="17"/>
  <c r="H29" i="17" s="1"/>
  <c r="F31" i="17"/>
  <c r="H31" i="17" s="1"/>
  <c r="F33" i="17"/>
  <c r="H33" i="17" s="1"/>
  <c r="F4" i="21"/>
  <c r="H4" i="21" s="1"/>
  <c r="F6" i="21"/>
  <c r="H6" i="21" s="1"/>
  <c r="F8" i="21"/>
  <c r="H8" i="21" s="1"/>
  <c r="F12" i="21"/>
  <c r="H12" i="21" s="1"/>
  <c r="F15" i="21"/>
  <c r="H15" i="21" s="1"/>
  <c r="F13" i="25"/>
  <c r="H13" i="25" s="1"/>
  <c r="F23" i="15"/>
  <c r="H23" i="15" s="1"/>
  <c r="D4" i="27"/>
  <c r="E14" i="14"/>
  <c r="F7" i="11"/>
  <c r="H7" i="11" s="1"/>
  <c r="F13" i="11"/>
  <c r="H13" i="11" s="1"/>
  <c r="F15" i="15"/>
  <c r="H15" i="15" s="1"/>
  <c r="F11" i="25"/>
  <c r="H11" i="25" s="1"/>
  <c r="F16" i="18"/>
  <c r="H16" i="18" s="1"/>
  <c r="F11" i="24"/>
  <c r="H11" i="24" s="1"/>
  <c r="F20" i="23"/>
  <c r="H20" i="23" s="1"/>
  <c r="F22" i="22"/>
  <c r="H22" i="22" s="1"/>
  <c r="F27" i="18"/>
  <c r="H27" i="18" s="1"/>
  <c r="F5" i="4"/>
  <c r="H5" i="4" s="1"/>
  <c r="F6" i="8"/>
  <c r="H6" i="8" s="1"/>
  <c r="F4" i="10"/>
  <c r="H4" i="10" s="1"/>
  <c r="F6" i="10"/>
  <c r="H6" i="10" s="1"/>
  <c r="F10" i="10"/>
  <c r="H10" i="10" s="1"/>
  <c r="F14" i="10"/>
  <c r="H14" i="10" s="1"/>
  <c r="F18" i="12"/>
  <c r="H18" i="12" s="1"/>
  <c r="F22" i="12"/>
  <c r="H22" i="12" s="1"/>
  <c r="F10" i="14"/>
  <c r="H10" i="14" s="1"/>
  <c r="F12" i="14"/>
  <c r="H12" i="14" s="1"/>
  <c r="F6" i="16"/>
  <c r="H6" i="16" s="1"/>
  <c r="F8" i="16"/>
  <c r="H8" i="16" s="1"/>
  <c r="F10" i="16"/>
  <c r="H10" i="16" s="1"/>
  <c r="F12" i="16"/>
  <c r="H12" i="16" s="1"/>
  <c r="F14" i="16"/>
  <c r="H14" i="16" s="1"/>
  <c r="F16" i="16"/>
  <c r="H16" i="16" s="1"/>
  <c r="F21" i="16"/>
  <c r="H21" i="16" s="1"/>
  <c r="F23" i="16"/>
  <c r="H23" i="16" s="1"/>
  <c r="F25" i="16"/>
  <c r="H25" i="16" s="1"/>
  <c r="F4" i="18"/>
  <c r="H4" i="18" s="1"/>
  <c r="F6" i="18"/>
  <c r="H6" i="18" s="1"/>
  <c r="F8" i="18"/>
  <c r="H8" i="18" s="1"/>
  <c r="F10" i="18"/>
  <c r="H10" i="18" s="1"/>
  <c r="F12" i="18"/>
  <c r="H12" i="18" s="1"/>
  <c r="F17" i="21"/>
  <c r="H17" i="21" s="1"/>
  <c r="F9" i="23"/>
  <c r="H9" i="23" s="1"/>
  <c r="F12" i="23"/>
  <c r="H12" i="23" s="1"/>
  <c r="F14" i="23"/>
  <c r="H14" i="23" s="1"/>
  <c r="F16" i="23"/>
  <c r="H16" i="23" s="1"/>
  <c r="F18" i="23"/>
  <c r="H18" i="23" s="1"/>
  <c r="D11" i="5"/>
  <c r="F16" i="19"/>
  <c r="H16" i="19" s="1"/>
  <c r="F22" i="19"/>
  <c r="H22" i="19" s="1"/>
  <c r="F33" i="19"/>
  <c r="H33" i="19" s="1"/>
  <c r="F22" i="23"/>
  <c r="H22" i="23" s="1"/>
  <c r="F6" i="5"/>
  <c r="H6" i="5" s="1"/>
  <c r="F5" i="9"/>
  <c r="H5" i="9" s="1"/>
  <c r="F12" i="13"/>
  <c r="H12" i="13" s="1"/>
  <c r="F16" i="21"/>
  <c r="H16" i="21" s="1"/>
  <c r="F18" i="21"/>
  <c r="H18" i="21" s="1"/>
  <c r="F6" i="24"/>
  <c r="H6" i="24" s="1"/>
  <c r="F8" i="24"/>
  <c r="H8" i="24" s="1"/>
  <c r="F20" i="16"/>
  <c r="H20" i="16" s="1"/>
  <c r="F7" i="18"/>
  <c r="H7" i="18" s="1"/>
  <c r="F13" i="18"/>
  <c r="H13" i="18" s="1"/>
  <c r="F15" i="18"/>
  <c r="H15" i="18" s="1"/>
  <c r="F17" i="18"/>
  <c r="H17" i="18" s="1"/>
  <c r="F21" i="18"/>
  <c r="H21" i="18" s="1"/>
  <c r="F24" i="18"/>
  <c r="H24" i="18" s="1"/>
  <c r="F26" i="18"/>
  <c r="H26" i="18" s="1"/>
  <c r="F28" i="18"/>
  <c r="H28" i="18" s="1"/>
  <c r="F3" i="20"/>
  <c r="H3" i="20" s="1"/>
  <c r="F5" i="20"/>
  <c r="H5" i="20" s="1"/>
  <c r="F6" i="20"/>
  <c r="H6" i="20" s="1"/>
  <c r="F7" i="20"/>
  <c r="H7" i="20" s="1"/>
  <c r="F9" i="20"/>
  <c r="H9" i="20" s="1"/>
  <c r="F11" i="20"/>
  <c r="H11" i="20" s="1"/>
  <c r="F10" i="23"/>
  <c r="H10" i="23" s="1"/>
  <c r="F11" i="23"/>
  <c r="H11" i="23" s="1"/>
  <c r="F17" i="23"/>
  <c r="H17" i="23" s="1"/>
  <c r="F19" i="23"/>
  <c r="H19" i="23" s="1"/>
  <c r="F10" i="24"/>
  <c r="H10" i="24" s="1"/>
  <c r="F12" i="24"/>
  <c r="H12" i="24" s="1"/>
  <c r="F13" i="24"/>
  <c r="H13" i="24" s="1"/>
  <c r="F8" i="6"/>
  <c r="H8" i="6" s="1"/>
  <c r="F7" i="5"/>
  <c r="H7" i="5" s="1"/>
  <c r="F8" i="9"/>
  <c r="H8" i="9" s="1"/>
  <c r="F11" i="11"/>
  <c r="H11" i="11" s="1"/>
  <c r="F29" i="11"/>
  <c r="H29" i="11" s="1"/>
  <c r="F33" i="11"/>
  <c r="H33" i="11" s="1"/>
  <c r="F7" i="13"/>
  <c r="H7" i="13" s="1"/>
  <c r="F7" i="15"/>
  <c r="H7" i="15" s="1"/>
  <c r="F24" i="15"/>
  <c r="H24" i="15" s="1"/>
  <c r="F3" i="17"/>
  <c r="H3" i="17" s="1"/>
  <c r="F5" i="17"/>
  <c r="H5" i="17" s="1"/>
  <c r="F7" i="17"/>
  <c r="H7" i="17" s="1"/>
  <c r="F8" i="17"/>
  <c r="H8" i="17" s="1"/>
  <c r="F10" i="17"/>
  <c r="H10" i="17" s="1"/>
  <c r="F12" i="17"/>
  <c r="H12" i="17" s="1"/>
  <c r="F17" i="17"/>
  <c r="H17" i="17" s="1"/>
  <c r="F19" i="17"/>
  <c r="H19" i="17" s="1"/>
  <c r="F21" i="17"/>
  <c r="H21" i="17" s="1"/>
  <c r="F25" i="17"/>
  <c r="H25" i="17" s="1"/>
  <c r="F27" i="17"/>
  <c r="H27" i="17" s="1"/>
  <c r="F28" i="17"/>
  <c r="H28" i="17" s="1"/>
  <c r="F9" i="19"/>
  <c r="H9" i="19" s="1"/>
  <c r="F11" i="19"/>
  <c r="H11" i="19" s="1"/>
  <c r="F17" i="19"/>
  <c r="H17" i="19" s="1"/>
  <c r="F19" i="19"/>
  <c r="H19" i="19" s="1"/>
  <c r="F21" i="19"/>
  <c r="H21" i="19" s="1"/>
  <c r="F23" i="19"/>
  <c r="H23" i="19" s="1"/>
  <c r="F24" i="19"/>
  <c r="H24" i="19" s="1"/>
  <c r="F26" i="19"/>
  <c r="H26" i="19" s="1"/>
  <c r="F28" i="19"/>
  <c r="H28" i="19" s="1"/>
  <c r="F30" i="19"/>
  <c r="H30" i="19" s="1"/>
  <c r="F32" i="19"/>
  <c r="H32" i="19" s="1"/>
  <c r="F34" i="19"/>
  <c r="H34" i="19" s="1"/>
  <c r="F21" i="22"/>
  <c r="H21" i="22" s="1"/>
  <c r="F23" i="22"/>
  <c r="H23" i="22" s="1"/>
  <c r="F25" i="22"/>
  <c r="H25" i="22" s="1"/>
  <c r="F12" i="25"/>
  <c r="H12" i="25" s="1"/>
  <c r="F14" i="25"/>
  <c r="H14" i="25" s="1"/>
  <c r="F17" i="25"/>
  <c r="H17" i="25" s="1"/>
  <c r="F12" i="8"/>
  <c r="H12" i="8" s="1"/>
  <c r="F4" i="11"/>
  <c r="H4" i="11" s="1"/>
  <c r="F34" i="11"/>
  <c r="H34" i="11" s="1"/>
  <c r="F3" i="14"/>
  <c r="H3" i="14" s="1"/>
  <c r="F5" i="14"/>
  <c r="H5" i="14" s="1"/>
  <c r="F7" i="14"/>
  <c r="H7" i="14" s="1"/>
  <c r="F19" i="15"/>
  <c r="H19" i="15" s="1"/>
  <c r="F20" i="15"/>
  <c r="H20" i="15" s="1"/>
  <c r="F21" i="15"/>
  <c r="H21" i="15" s="1"/>
  <c r="F26" i="16"/>
  <c r="H26" i="16" s="1"/>
  <c r="F34" i="17"/>
  <c r="H34" i="17" s="1"/>
  <c r="F15" i="20"/>
  <c r="H15" i="20" s="1"/>
  <c r="F17" i="20"/>
  <c r="H17" i="20" s="1"/>
  <c r="F19" i="20"/>
  <c r="H19" i="20" s="1"/>
  <c r="F5" i="23"/>
  <c r="H5" i="23" s="1"/>
  <c r="F6" i="23"/>
  <c r="H6" i="23" s="1"/>
  <c r="F8" i="23"/>
  <c r="H8" i="23" s="1"/>
  <c r="F5" i="25"/>
  <c r="H5" i="25" s="1"/>
  <c r="F8" i="25"/>
  <c r="H8" i="25" s="1"/>
  <c r="F10" i="25"/>
  <c r="H10" i="25" s="1"/>
  <c r="F6" i="3"/>
  <c r="H6" i="3" s="1"/>
  <c r="F3" i="9"/>
  <c r="F12" i="10"/>
  <c r="H12" i="10" s="1"/>
  <c r="F9" i="11"/>
  <c r="H9" i="11" s="1"/>
  <c r="F15" i="11"/>
  <c r="H15" i="11" s="1"/>
  <c r="F19" i="11"/>
  <c r="H19" i="11" s="1"/>
  <c r="F21" i="11"/>
  <c r="H21" i="11" s="1"/>
  <c r="F23" i="11"/>
  <c r="H23" i="11" s="1"/>
  <c r="F25" i="11"/>
  <c r="H25" i="11" s="1"/>
  <c r="F27" i="11"/>
  <c r="H27" i="11" s="1"/>
  <c r="F5" i="13"/>
  <c r="H5" i="13" s="1"/>
  <c r="F14" i="13"/>
  <c r="H14" i="13" s="1"/>
  <c r="F16" i="13"/>
  <c r="H16" i="13" s="1"/>
  <c r="F14" i="17"/>
  <c r="H14" i="17" s="1"/>
  <c r="F5" i="19"/>
  <c r="H5" i="19" s="1"/>
  <c r="F13" i="19"/>
  <c r="H13" i="19" s="1"/>
  <c r="F15" i="19"/>
  <c r="H15" i="19" s="1"/>
  <c r="E17" i="24"/>
  <c r="E8" i="3"/>
  <c r="G18" i="13"/>
  <c r="E13" i="28" s="1"/>
  <c r="F14" i="18"/>
  <c r="H14" i="18" s="1"/>
  <c r="F18" i="18"/>
  <c r="H18" i="18" s="1"/>
  <c r="F20" i="18"/>
  <c r="H20" i="18" s="1"/>
  <c r="F22" i="18"/>
  <c r="H22" i="18" s="1"/>
  <c r="F23" i="18"/>
  <c r="H23" i="18" s="1"/>
  <c r="F25" i="18"/>
  <c r="H25" i="18" s="1"/>
  <c r="F10" i="12"/>
  <c r="H10" i="12" s="1"/>
  <c r="F23" i="12"/>
  <c r="H23" i="12" s="1"/>
  <c r="F4" i="16"/>
  <c r="H4" i="16" s="1"/>
  <c r="F19" i="16"/>
  <c r="H19" i="16" s="1"/>
  <c r="F21" i="20"/>
  <c r="H21" i="20" s="1"/>
  <c r="F4" i="23"/>
  <c r="H4" i="23" s="1"/>
  <c r="F7" i="23"/>
  <c r="H7" i="23" s="1"/>
  <c r="F4" i="25"/>
  <c r="H4" i="25" s="1"/>
  <c r="F7" i="25"/>
  <c r="H7" i="25" s="1"/>
  <c r="F9" i="25"/>
  <c r="H9" i="25" s="1"/>
  <c r="G7" i="7"/>
  <c r="E7" i="28" s="1"/>
  <c r="F4" i="6"/>
  <c r="H4" i="6" s="1"/>
  <c r="F4" i="7"/>
  <c r="H4" i="7" s="1"/>
  <c r="F4" i="14"/>
  <c r="H4" i="14" s="1"/>
  <c r="F7" i="6"/>
  <c r="H7" i="6" s="1"/>
  <c r="F9" i="6"/>
  <c r="H9" i="6" s="1"/>
  <c r="F6" i="9"/>
  <c r="H6" i="9" s="1"/>
  <c r="F7" i="10"/>
  <c r="H7" i="10" s="1"/>
  <c r="F15" i="10"/>
  <c r="H15" i="10" s="1"/>
  <c r="F12" i="11"/>
  <c r="H12" i="11" s="1"/>
  <c r="F14" i="11"/>
  <c r="H14" i="11" s="1"/>
  <c r="F28" i="11"/>
  <c r="H28" i="11" s="1"/>
  <c r="F5" i="12"/>
  <c r="H5" i="12" s="1"/>
  <c r="F11" i="13"/>
  <c r="H11" i="13" s="1"/>
  <c r="F15" i="13"/>
  <c r="H15" i="13" s="1"/>
  <c r="F20" i="17"/>
  <c r="H20" i="17" s="1"/>
  <c r="F23" i="17"/>
  <c r="H23" i="17" s="1"/>
  <c r="F11" i="18"/>
  <c r="H11" i="18" s="1"/>
  <c r="F12" i="19"/>
  <c r="H12" i="19" s="1"/>
  <c r="F5" i="21"/>
  <c r="H5" i="21" s="1"/>
  <c r="F7" i="21"/>
  <c r="H7" i="21" s="1"/>
  <c r="F10" i="21"/>
  <c r="H10" i="21" s="1"/>
  <c r="F13" i="21"/>
  <c r="H13" i="21" s="1"/>
  <c r="F14" i="21"/>
  <c r="H14" i="21" s="1"/>
  <c r="F24" i="23"/>
  <c r="H24" i="23" s="1"/>
  <c r="F14" i="24"/>
  <c r="H14" i="24" s="1"/>
  <c r="F3" i="22"/>
  <c r="H3" i="22" s="1"/>
  <c r="F13" i="22"/>
  <c r="H13" i="22" s="1"/>
  <c r="F6" i="22"/>
  <c r="H6" i="22" s="1"/>
  <c r="F8" i="22"/>
  <c r="H8" i="22" s="1"/>
  <c r="F10" i="22"/>
  <c r="H10" i="22" s="1"/>
  <c r="E29" i="22"/>
  <c r="F24" i="22"/>
  <c r="H24" i="22" s="1"/>
  <c r="F26" i="22"/>
  <c r="H26" i="22" s="1"/>
  <c r="E27" i="23"/>
  <c r="E19" i="25"/>
  <c r="G26" i="15"/>
  <c r="E15" i="28" s="1"/>
  <c r="F4" i="9"/>
  <c r="H4" i="9" s="1"/>
  <c r="F4" i="4"/>
  <c r="H4" i="4" s="1"/>
  <c r="F3" i="8"/>
  <c r="F29" i="19"/>
  <c r="H29" i="19" s="1"/>
  <c r="E11" i="5"/>
  <c r="F7" i="8"/>
  <c r="H7" i="8" s="1"/>
  <c r="F25" i="12"/>
  <c r="H25" i="12" s="1"/>
  <c r="F9" i="13"/>
  <c r="H9" i="13" s="1"/>
  <c r="F13" i="15"/>
  <c r="H13" i="15" s="1"/>
  <c r="G24" i="20"/>
  <c r="E20" i="28" s="1"/>
  <c r="F15" i="16"/>
  <c r="H15" i="16" s="1"/>
  <c r="F9" i="17"/>
  <c r="H9" i="17" s="1"/>
  <c r="F27" i="19"/>
  <c r="H27" i="19" s="1"/>
  <c r="G17" i="24"/>
  <c r="E24" i="28" s="1"/>
  <c r="E17" i="10"/>
  <c r="G38" i="11"/>
  <c r="E11" i="28" s="1"/>
  <c r="F17" i="11"/>
  <c r="H17" i="11" s="1"/>
  <c r="E26" i="15"/>
  <c r="G36" i="17"/>
  <c r="E17" i="28" s="1"/>
  <c r="F5" i="3"/>
  <c r="H5" i="3" s="1"/>
  <c r="G11" i="5"/>
  <c r="E5" i="28" s="1"/>
  <c r="F9" i="5"/>
  <c r="H9" i="5" s="1"/>
  <c r="E13" i="6"/>
  <c r="F3" i="10"/>
  <c r="H3" i="10" s="1"/>
  <c r="F8" i="10"/>
  <c r="H8" i="10" s="1"/>
  <c r="F16" i="11"/>
  <c r="H16" i="11" s="1"/>
  <c r="F18" i="11"/>
  <c r="H18" i="11" s="1"/>
  <c r="F31" i="11"/>
  <c r="H31" i="11" s="1"/>
  <c r="F36" i="11"/>
  <c r="H36" i="11" s="1"/>
  <c r="F3" i="13"/>
  <c r="H3" i="13" s="1"/>
  <c r="F13" i="13"/>
  <c r="H13" i="13" s="1"/>
  <c r="D14" i="14"/>
  <c r="F16" i="15"/>
  <c r="H16" i="15" s="1"/>
  <c r="F7" i="16"/>
  <c r="H7" i="16" s="1"/>
  <c r="F22" i="16"/>
  <c r="H22" i="16" s="1"/>
  <c r="F24" i="16"/>
  <c r="H24" i="16" s="1"/>
  <c r="F16" i="17"/>
  <c r="H16" i="17" s="1"/>
  <c r="F18" i="17"/>
  <c r="H18" i="17" s="1"/>
  <c r="F30" i="17"/>
  <c r="H30" i="17" s="1"/>
  <c r="F5" i="18"/>
  <c r="H5" i="18" s="1"/>
  <c r="F3" i="19"/>
  <c r="H3" i="19" s="1"/>
  <c r="F18" i="19"/>
  <c r="H18" i="19" s="1"/>
  <c r="G29" i="22"/>
  <c r="E22" i="28" s="1"/>
  <c r="F4" i="22"/>
  <c r="H4" i="22" s="1"/>
  <c r="G15" i="8"/>
  <c r="E8" i="28" s="1"/>
  <c r="D18" i="13"/>
  <c r="F25" i="19"/>
  <c r="H25" i="19" s="1"/>
  <c r="F31" i="19"/>
  <c r="H31" i="19" s="1"/>
  <c r="G27" i="23"/>
  <c r="E23" i="28" s="1"/>
  <c r="G28" i="16"/>
  <c r="E16" i="28" s="1"/>
  <c r="G14" i="14"/>
  <c r="E14" i="28" s="1"/>
  <c r="F6" i="6"/>
  <c r="H6" i="6" s="1"/>
  <c r="F5" i="10"/>
  <c r="H5" i="10" s="1"/>
  <c r="F4" i="12"/>
  <c r="H4" i="12" s="1"/>
  <c r="E18" i="13"/>
  <c r="F32" i="17"/>
  <c r="H32" i="17" s="1"/>
  <c r="E36" i="19"/>
  <c r="E20" i="21"/>
  <c r="F15" i="22"/>
  <c r="H15" i="22" s="1"/>
  <c r="F27" i="22"/>
  <c r="H27" i="22" s="1"/>
  <c r="F13" i="23"/>
  <c r="H13" i="23" s="1"/>
  <c r="F15" i="24"/>
  <c r="H15" i="24" s="1"/>
  <c r="F15" i="25"/>
  <c r="H15" i="25" s="1"/>
  <c r="G8" i="3"/>
  <c r="E3" i="28" s="1"/>
  <c r="F4" i="5"/>
  <c r="H4" i="5" s="1"/>
  <c r="E7" i="7"/>
  <c r="F8" i="8"/>
  <c r="H8" i="8" s="1"/>
  <c r="F10" i="8"/>
  <c r="H10" i="8" s="1"/>
  <c r="F24" i="11"/>
  <c r="H24" i="11" s="1"/>
  <c r="F35" i="11"/>
  <c r="H35" i="11" s="1"/>
  <c r="F12" i="12"/>
  <c r="H12" i="12" s="1"/>
  <c r="F14" i="12"/>
  <c r="H14" i="12" s="1"/>
  <c r="F17" i="12"/>
  <c r="H17" i="12" s="1"/>
  <c r="F19" i="12"/>
  <c r="H19" i="12" s="1"/>
  <c r="F26" i="12"/>
  <c r="H26" i="12" s="1"/>
  <c r="F10" i="13"/>
  <c r="H10" i="13" s="1"/>
  <c r="F10" i="15"/>
  <c r="H10" i="15" s="1"/>
  <c r="F11" i="16"/>
  <c r="H11" i="16" s="1"/>
  <c r="F6" i="17"/>
  <c r="H6" i="17" s="1"/>
  <c r="F22" i="17"/>
  <c r="H22" i="17" s="1"/>
  <c r="F9" i="18"/>
  <c r="H9" i="18" s="1"/>
  <c r="F29" i="18"/>
  <c r="H29" i="18" s="1"/>
  <c r="F7" i="19"/>
  <c r="H7" i="19" s="1"/>
  <c r="F20" i="19"/>
  <c r="H20" i="19" s="1"/>
  <c r="F4" i="20"/>
  <c r="H4" i="20" s="1"/>
  <c r="F11" i="21"/>
  <c r="H11" i="21" s="1"/>
  <c r="F17" i="22"/>
  <c r="H17" i="22" s="1"/>
  <c r="F15" i="23"/>
  <c r="H15" i="23" s="1"/>
  <c r="F4" i="24"/>
  <c r="H4" i="24" s="1"/>
  <c r="F16" i="25"/>
  <c r="H16" i="25" s="1"/>
  <c r="F21" i="12"/>
  <c r="H21" i="12" s="1"/>
  <c r="F13" i="12"/>
  <c r="H13" i="12" s="1"/>
  <c r="F16" i="12"/>
  <c r="H16" i="12" s="1"/>
  <c r="F8" i="12"/>
  <c r="H8" i="12" s="1"/>
  <c r="F20" i="12"/>
  <c r="H20" i="12" s="1"/>
  <c r="F3" i="4"/>
  <c r="E15" i="8"/>
  <c r="F26" i="11"/>
  <c r="H26" i="11" s="1"/>
  <c r="F3" i="12"/>
  <c r="D8" i="3"/>
  <c r="F4" i="8"/>
  <c r="H4" i="8" s="1"/>
  <c r="D15" i="8"/>
  <c r="D17" i="10"/>
  <c r="E28" i="12"/>
  <c r="G17" i="10"/>
  <c r="E10" i="28" s="1"/>
  <c r="F30" i="11"/>
  <c r="H30" i="11" s="1"/>
  <c r="F7" i="12"/>
  <c r="H7" i="12" s="1"/>
  <c r="F4" i="3"/>
  <c r="H4" i="3" s="1"/>
  <c r="F32" i="11"/>
  <c r="H32" i="11" s="1"/>
  <c r="F9" i="12"/>
  <c r="H9" i="12" s="1"/>
  <c r="F11" i="12"/>
  <c r="H11" i="12" s="1"/>
  <c r="F3" i="5"/>
  <c r="F8" i="5"/>
  <c r="H8" i="5" s="1"/>
  <c r="F5" i="6"/>
  <c r="H5" i="6" s="1"/>
  <c r="D38" i="11"/>
  <c r="F3" i="11"/>
  <c r="F5" i="5"/>
  <c r="H5" i="5" s="1"/>
  <c r="F3" i="6"/>
  <c r="F10" i="6"/>
  <c r="H10" i="6" s="1"/>
  <c r="D13" i="6"/>
  <c r="E38" i="11"/>
  <c r="F22" i="11"/>
  <c r="H22" i="11" s="1"/>
  <c r="F15" i="12"/>
  <c r="H15" i="12" s="1"/>
  <c r="F5" i="7"/>
  <c r="H5" i="7" s="1"/>
  <c r="F20" i="11"/>
  <c r="H20" i="11" s="1"/>
  <c r="D28" i="12"/>
  <c r="F4" i="15"/>
  <c r="H4" i="15" s="1"/>
  <c r="D28" i="16"/>
  <c r="E31" i="18"/>
  <c r="F3" i="3"/>
  <c r="F3" i="7"/>
  <c r="F4" i="13"/>
  <c r="H4" i="13" s="1"/>
  <c r="F6" i="14"/>
  <c r="H6" i="14" s="1"/>
  <c r="D26" i="15"/>
  <c r="F6" i="15"/>
  <c r="H6" i="15" s="1"/>
  <c r="F12" i="15"/>
  <c r="H12" i="15" s="1"/>
  <c r="E28" i="16"/>
  <c r="F3" i="18"/>
  <c r="D7" i="7"/>
  <c r="F11" i="14"/>
  <c r="H11" i="14" s="1"/>
  <c r="D36" i="17"/>
  <c r="E36" i="17"/>
  <c r="F8" i="15"/>
  <c r="H8" i="15" s="1"/>
  <c r="F17" i="15"/>
  <c r="H17" i="15" s="1"/>
  <c r="F14" i="15"/>
  <c r="H14" i="15" s="1"/>
  <c r="D36" i="19"/>
  <c r="F8" i="20"/>
  <c r="F10" i="20"/>
  <c r="H10" i="20" s="1"/>
  <c r="F22" i="20"/>
  <c r="H22" i="20" s="1"/>
  <c r="F3" i="21"/>
  <c r="F14" i="20"/>
  <c r="H14" i="20" s="1"/>
  <c r="G20" i="21"/>
  <c r="E21" i="28" s="1"/>
  <c r="G36" i="19"/>
  <c r="E19" i="28" s="1"/>
  <c r="D27" i="23"/>
  <c r="F3" i="23"/>
  <c r="F3" i="25"/>
  <c r="D19" i="25"/>
  <c r="D31" i="18"/>
  <c r="E24" i="20"/>
  <c r="D29" i="22"/>
  <c r="D17" i="24"/>
  <c r="F3" i="24"/>
  <c r="D20" i="21"/>
  <c r="D24" i="20"/>
  <c r="F16" i="20"/>
  <c r="H16" i="20" s="1"/>
  <c r="D27" i="28" l="1"/>
  <c r="E35" i="28"/>
  <c r="I13" i="6"/>
  <c r="E34" i="28"/>
  <c r="E33" i="28"/>
  <c r="E36" i="28"/>
  <c r="E32" i="28"/>
  <c r="E27" i="28"/>
  <c r="F19" i="25"/>
  <c r="I15" i="8"/>
  <c r="I17" i="10"/>
  <c r="I8" i="3"/>
  <c r="I14" i="14"/>
  <c r="D27" i="27"/>
  <c r="H3" i="9"/>
  <c r="F11" i="9"/>
  <c r="I18" i="13"/>
  <c r="I28" i="16"/>
  <c r="I11" i="9"/>
  <c r="I31" i="18"/>
  <c r="I28" i="12"/>
  <c r="F8" i="4"/>
  <c r="F4" i="28" s="1"/>
  <c r="I8" i="4"/>
  <c r="I11" i="5"/>
  <c r="I17" i="24"/>
  <c r="I7" i="7"/>
  <c r="I26" i="15"/>
  <c r="I38" i="11"/>
  <c r="I36" i="19"/>
  <c r="I19" i="25"/>
  <c r="I24" i="20"/>
  <c r="I27" i="23"/>
  <c r="I29" i="22"/>
  <c r="I36" i="17"/>
  <c r="I20" i="21"/>
  <c r="F15" i="8"/>
  <c r="F8" i="28" s="1"/>
  <c r="F17" i="10"/>
  <c r="F10" i="28" s="1"/>
  <c r="H3" i="8"/>
  <c r="F36" i="19"/>
  <c r="F19" i="28" s="1"/>
  <c r="F28" i="16"/>
  <c r="F16" i="28" s="1"/>
  <c r="H3" i="3"/>
  <c r="F8" i="3"/>
  <c r="F3" i="28" s="1"/>
  <c r="F38" i="11"/>
  <c r="F11" i="28" s="1"/>
  <c r="H3" i="11"/>
  <c r="H3" i="4"/>
  <c r="F17" i="24"/>
  <c r="F24" i="28" s="1"/>
  <c r="H3" i="24"/>
  <c r="F14" i="14"/>
  <c r="F14" i="28" s="1"/>
  <c r="F28" i="12"/>
  <c r="F12" i="28" s="1"/>
  <c r="H3" i="12"/>
  <c r="F18" i="13"/>
  <c r="F13" i="28" s="1"/>
  <c r="H3" i="6"/>
  <c r="F13" i="6"/>
  <c r="F6" i="28" s="1"/>
  <c r="F20" i="21"/>
  <c r="F21" i="28" s="1"/>
  <c r="H3" i="21"/>
  <c r="H3" i="15"/>
  <c r="F26" i="15"/>
  <c r="F15" i="28" s="1"/>
  <c r="F31" i="18"/>
  <c r="F18" i="28" s="1"/>
  <c r="H3" i="18"/>
  <c r="H3" i="5"/>
  <c r="F11" i="5"/>
  <c r="F5" i="28" s="1"/>
  <c r="H3" i="25"/>
  <c r="F36" i="17"/>
  <c r="F17" i="28" s="1"/>
  <c r="F29" i="22"/>
  <c r="F22" i="28" s="1"/>
  <c r="F27" i="23"/>
  <c r="F23" i="28" s="1"/>
  <c r="H3" i="23"/>
  <c r="H8" i="20"/>
  <c r="F24" i="20"/>
  <c r="F20" i="28" s="1"/>
  <c r="H3" i="7"/>
  <c r="F7" i="7"/>
  <c r="F7" i="28" s="1"/>
  <c r="F25" i="28" l="1"/>
  <c r="G25" i="28" s="1"/>
  <c r="H19" i="25"/>
  <c r="F35" i="28"/>
  <c r="F34" i="28"/>
  <c r="H11" i="9"/>
  <c r="F9" i="28"/>
  <c r="F33" i="28"/>
  <c r="H28" i="16"/>
  <c r="H15" i="8"/>
  <c r="H17" i="10"/>
  <c r="H36" i="19"/>
  <c r="H7" i="7"/>
  <c r="H29" i="22"/>
  <c r="H26" i="15"/>
  <c r="H20" i="21"/>
  <c r="H18" i="13"/>
  <c r="H11" i="5"/>
  <c r="H13" i="6"/>
  <c r="H14" i="14"/>
  <c r="H24" i="20"/>
  <c r="H28" i="12"/>
  <c r="H38" i="11"/>
  <c r="H8" i="4"/>
  <c r="H36" i="17"/>
  <c r="H27" i="23"/>
  <c r="H17" i="24"/>
  <c r="H8" i="3"/>
  <c r="H31" i="18"/>
  <c r="F36" i="28" l="1"/>
  <c r="F35" i="27" s="1"/>
  <c r="F17" i="27"/>
  <c r="F27" i="28"/>
  <c r="F27" i="27" s="1"/>
  <c r="F32" i="28"/>
  <c r="F33" i="27" s="1"/>
  <c r="F24" i="27"/>
  <c r="G26" i="27"/>
  <c r="F10" i="27"/>
  <c r="F6" i="27"/>
  <c r="F25" i="27"/>
  <c r="F18" i="27"/>
  <c r="F13" i="27"/>
  <c r="F5" i="27"/>
  <c r="F14" i="27"/>
  <c r="F11" i="27"/>
  <c r="F7" i="27"/>
  <c r="F3" i="27"/>
  <c r="F4" i="27"/>
  <c r="F15" i="27"/>
  <c r="F9" i="27"/>
  <c r="F20" i="27"/>
  <c r="F16" i="27"/>
  <c r="F19" i="27"/>
  <c r="F23" i="27"/>
  <c r="F21" i="27"/>
  <c r="F22" i="27"/>
  <c r="F8" i="27"/>
  <c r="F12" i="27"/>
  <c r="F32" i="27"/>
  <c r="F34" i="27"/>
  <c r="F36" i="27"/>
  <c r="G3" i="28"/>
  <c r="E24" i="27"/>
  <c r="E10" i="27"/>
  <c r="G4" i="28"/>
  <c r="E6" i="27"/>
  <c r="G5" i="28"/>
  <c r="E25" i="27"/>
  <c r="G6" i="28"/>
  <c r="E18" i="27"/>
  <c r="G7" i="28"/>
  <c r="E13" i="27"/>
  <c r="G8" i="28"/>
  <c r="G9" i="28"/>
  <c r="E5" i="27"/>
  <c r="G10" i="28"/>
  <c r="E14" i="27"/>
  <c r="G11" i="28"/>
  <c r="E11" i="27"/>
  <c r="E7" i="27"/>
  <c r="G12" i="28"/>
  <c r="E3" i="27"/>
  <c r="G13" i="28"/>
  <c r="G14" i="28"/>
  <c r="E4" i="27"/>
  <c r="E15" i="27"/>
  <c r="G15" i="28"/>
  <c r="E9" i="27"/>
  <c r="G16" i="28"/>
  <c r="E20" i="27"/>
  <c r="G17" i="28"/>
  <c r="E16" i="27"/>
  <c r="G18" i="28"/>
  <c r="E19" i="27"/>
  <c r="G19" i="28"/>
  <c r="E23" i="27"/>
  <c r="G20" i="28"/>
  <c r="E21" i="27"/>
  <c r="G21" i="28"/>
  <c r="E22" i="27"/>
  <c r="G22" i="28"/>
  <c r="E8" i="27"/>
  <c r="G23" i="28"/>
  <c r="E12" i="27"/>
  <c r="G24" i="28"/>
  <c r="E17" i="27"/>
  <c r="G17" i="27" l="1"/>
  <c r="G3" i="27"/>
  <c r="G8" i="27"/>
  <c r="G22" i="27"/>
  <c r="G14" i="27"/>
  <c r="G15" i="27"/>
  <c r="G4" i="27"/>
  <c r="G12" i="27"/>
  <c r="G18" i="27"/>
  <c r="G10" i="27"/>
  <c r="G6" i="27"/>
  <c r="G23" i="27"/>
  <c r="G21" i="27"/>
  <c r="G7" i="27"/>
  <c r="G19" i="27"/>
  <c r="G11" i="27"/>
  <c r="G24" i="27"/>
  <c r="G20" i="27"/>
  <c r="G16" i="27"/>
  <c r="G5" i="27"/>
  <c r="G25" i="27"/>
  <c r="G9" i="27"/>
  <c r="G13" i="27"/>
  <c r="G27" i="28"/>
  <c r="G27" i="27" s="1"/>
  <c r="E27" i="27"/>
  <c r="E33" i="27"/>
  <c r="G33" i="27" s="1"/>
  <c r="G32" i="28"/>
  <c r="E34" i="27"/>
  <c r="G34" i="27" s="1"/>
  <c r="G34" i="28"/>
  <c r="E35" i="27"/>
  <c r="G35" i="27" s="1"/>
  <c r="G36" i="28"/>
  <c r="E36" i="27"/>
  <c r="G36" i="27" s="1"/>
  <c r="E32" i="27"/>
  <c r="G32" i="27" s="1"/>
  <c r="G33" i="28"/>
  <c r="G35" i="28"/>
</calcChain>
</file>

<file path=xl/sharedStrings.xml><?xml version="1.0" encoding="utf-8"?>
<sst xmlns="http://schemas.openxmlformats.org/spreadsheetml/2006/main" count="1944" uniqueCount="1107">
  <si>
    <t>Unit Number</t>
  </si>
  <si>
    <t>Dist</t>
  </si>
  <si>
    <t>Unit Name</t>
  </si>
  <si>
    <t>Senior</t>
  </si>
  <si>
    <t>Junior</t>
  </si>
  <si>
    <t>Total</t>
  </si>
  <si>
    <t>PUFL</t>
  </si>
  <si>
    <t>IL UNIT 0001</t>
  </si>
  <si>
    <t>Bishop (Lewiston)</t>
  </si>
  <si>
    <t>IL UNIT 0002</t>
  </si>
  <si>
    <t>Peoria</t>
  </si>
  <si>
    <t>IL UNIT 0004</t>
  </si>
  <si>
    <t>Schuyler (Rushville)</t>
  </si>
  <si>
    <t>IL UNIT 0005</t>
  </si>
  <si>
    <t>Harwood (Joliet)</t>
  </si>
  <si>
    <t>IL UNIT 0006</t>
  </si>
  <si>
    <t>McDonough County (Macomb)</t>
  </si>
  <si>
    <t>IL UNIT 0008</t>
  </si>
  <si>
    <t>Wenona</t>
  </si>
  <si>
    <t>IL UNIT 0009</t>
  </si>
  <si>
    <t>Chillicothe</t>
  </si>
  <si>
    <t>IL UNIT 0012</t>
  </si>
  <si>
    <t>Dixon</t>
  </si>
  <si>
    <t>IL UNIT 0013</t>
  </si>
  <si>
    <t>Marne (Plainfield)</t>
  </si>
  <si>
    <t>IL UNIT 0014</t>
  </si>
  <si>
    <t>Clay County (Flora)</t>
  </si>
  <si>
    <t>IL UNIT 0016</t>
  </si>
  <si>
    <t>Orlando C Crowther (Canton)</t>
  </si>
  <si>
    <t>IL UNIT 0017</t>
  </si>
  <si>
    <t>Harold C Hoopes (Ipava)</t>
  </si>
  <si>
    <t>IL UNIT 0018</t>
  </si>
  <si>
    <t>John Olson (Lockport)</t>
  </si>
  <si>
    <t>IL UNIT 0020</t>
  </si>
  <si>
    <t>Jasper (Newton)</t>
  </si>
  <si>
    <t>IL UNIT 0023</t>
  </si>
  <si>
    <t>Watseka</t>
  </si>
  <si>
    <t>IL UNIT 0024</t>
  </si>
  <si>
    <t>Champaign</t>
  </si>
  <si>
    <t>IL UNIT 0026</t>
  </si>
  <si>
    <t>Carroll Rankin (Vermont)</t>
  </si>
  <si>
    <t>IL UNIT 0027</t>
  </si>
  <si>
    <t>Douglas County (Tuscola)</t>
  </si>
  <si>
    <t>IL UNIT 0028</t>
  </si>
  <si>
    <t>Lawrence</t>
  </si>
  <si>
    <t>IL UNIT 0030</t>
  </si>
  <si>
    <t>Richland (Olney)</t>
  </si>
  <si>
    <t>IL UNIT 0032</t>
  </si>
  <si>
    <t>Springfield</t>
  </si>
  <si>
    <t>IL UNIT 0033</t>
  </si>
  <si>
    <t>Ottawa</t>
  </si>
  <si>
    <t>IL UNIT 0035</t>
  </si>
  <si>
    <t>Charles D Looger (Glasford)</t>
  </si>
  <si>
    <t>IL UNIT 0036</t>
  </si>
  <si>
    <t>Des Plaines</t>
  </si>
  <si>
    <t>IL UNIT 0037</t>
  </si>
  <si>
    <t>Quincy</t>
  </si>
  <si>
    <t>IL UNIT 0044</t>
  </si>
  <si>
    <t>William Schaefer (Pekin)</t>
  </si>
  <si>
    <t>IL UNIT 0045</t>
  </si>
  <si>
    <t>Hagberg-Hamlin (Galva)</t>
  </si>
  <si>
    <t>IL UNIT 0051</t>
  </si>
  <si>
    <t>Martin F Vutrick (Westville)</t>
  </si>
  <si>
    <t>IL UNIT 0052</t>
  </si>
  <si>
    <t>Romeoville</t>
  </si>
  <si>
    <t>IL UNIT 0055</t>
  </si>
  <si>
    <t>Joe Williams (Farmer City)</t>
  </si>
  <si>
    <t>IL UNIT 0057</t>
  </si>
  <si>
    <t>Elgin</t>
  </si>
  <si>
    <t>IL UNIT 0066</t>
  </si>
  <si>
    <t>De Kalb</t>
  </si>
  <si>
    <t>IL UNIT 0068</t>
  </si>
  <si>
    <t>Sullivan</t>
  </si>
  <si>
    <t>IL UNIT 0070</t>
  </si>
  <si>
    <t>White Hall</t>
  </si>
  <si>
    <t>IL UNIT 0071</t>
  </si>
  <si>
    <t>Urbana</t>
  </si>
  <si>
    <t>IL UNIT 0072</t>
  </si>
  <si>
    <t>Lancaster-Sdunn (Macon)</t>
  </si>
  <si>
    <t>IL UNIT 0073</t>
  </si>
  <si>
    <t>J Ivan Dappert (Taylorville)</t>
  </si>
  <si>
    <t>IL UNIT 0075</t>
  </si>
  <si>
    <t>Fox River-Geneva</t>
  </si>
  <si>
    <t>IL UNIT 0076</t>
  </si>
  <si>
    <t>Perrottet-Nickerson (Wheaton)</t>
  </si>
  <si>
    <t>IL UNIT 0077</t>
  </si>
  <si>
    <t>Boone (Belvidere)</t>
  </si>
  <si>
    <t>IL UNIT 0079</t>
  </si>
  <si>
    <t>Ruel Neal (LeRoy)</t>
  </si>
  <si>
    <t>IL UNIT 0080</t>
  </si>
  <si>
    <t>Alexander Bradley Burns (Downers Grove)</t>
  </si>
  <si>
    <t>IL UNIT 0081</t>
  </si>
  <si>
    <t>Roy Vanderpool (Shelbyville)</t>
  </si>
  <si>
    <t>IL UNIT 0083</t>
  </si>
  <si>
    <t>Patrick Fegan (Polo)</t>
  </si>
  <si>
    <t>IL UNIT 0084</t>
  </si>
  <si>
    <t xml:space="preserve">Roosevelt - Aurora </t>
  </si>
  <si>
    <t>IL UNIT 0087</t>
  </si>
  <si>
    <t>George L Giles</t>
  </si>
  <si>
    <t>IL UNIT 0088</t>
  </si>
  <si>
    <t>Lawrence Riddle (Mattoon)</t>
  </si>
  <si>
    <t>IL UNIT 0089</t>
  </si>
  <si>
    <t>Fred Herring (Metamora)</t>
  </si>
  <si>
    <t>IL UNIT 0090</t>
  </si>
  <si>
    <t>Clark County (Marshall)</t>
  </si>
  <si>
    <t>IL UNIT 0091</t>
  </si>
  <si>
    <t>Wyoming</t>
  </si>
  <si>
    <t>IL UNIT 0095</t>
  </si>
  <si>
    <t>Crawford-Hale (Vandalia)</t>
  </si>
  <si>
    <t>IL UNIT 0096</t>
  </si>
  <si>
    <t>Cicero</t>
  </si>
  <si>
    <t>IL UNIT 0099</t>
  </si>
  <si>
    <t>Sycamore</t>
  </si>
  <si>
    <t>IL UNIT 0100</t>
  </si>
  <si>
    <t>Washington</t>
  </si>
  <si>
    <t>IL UNIT 0102</t>
  </si>
  <si>
    <t>Lincoln (Deland)</t>
  </si>
  <si>
    <t>IL UNIT 0103</t>
  </si>
  <si>
    <t>Crang-Bennett (Clinton)</t>
  </si>
  <si>
    <t>IL UNIT 0105</t>
  </si>
  <si>
    <t>Castle Williams (Decatur)</t>
  </si>
  <si>
    <t>IL UNIT 0109</t>
  </si>
  <si>
    <t>Indian Creek (Norris City)</t>
  </si>
  <si>
    <t>IL UNIT 0110</t>
  </si>
  <si>
    <t>John C Atchison (Nashville)</t>
  </si>
  <si>
    <t>IL UNIT 0117</t>
  </si>
  <si>
    <t>Cerro Gordo</t>
  </si>
  <si>
    <t>IL UNIT 0120</t>
  </si>
  <si>
    <t>Effingham</t>
  </si>
  <si>
    <t>IL UNIT 0121</t>
  </si>
  <si>
    <t>Fallerans (Aledo)</t>
  </si>
  <si>
    <t>IL UNIT 0122</t>
  </si>
  <si>
    <t>Skinner-Trost (Cullom)</t>
  </si>
  <si>
    <t>IL UNIT 0125</t>
  </si>
  <si>
    <t>Princeton</t>
  </si>
  <si>
    <t>Alton</t>
  </si>
  <si>
    <t>IL UNIT 0127</t>
  </si>
  <si>
    <t>Paul Stout (Murphysboro)</t>
  </si>
  <si>
    <t>IL UNIT 0128</t>
  </si>
  <si>
    <t>Luther B Easley (Salem)</t>
  </si>
  <si>
    <t>IL UNIT 0132</t>
  </si>
  <si>
    <t>David B Reavill (Flat Rock)</t>
  </si>
  <si>
    <t>IL UNIT 0134</t>
  </si>
  <si>
    <t>Morton Grove</t>
  </si>
  <si>
    <t>IL UNIT 0135</t>
  </si>
  <si>
    <t>Hiram J Slifer</t>
  </si>
  <si>
    <t>IL UNIT 0136</t>
  </si>
  <si>
    <t>Marion B Fletcher (Monmouth)</t>
  </si>
  <si>
    <t>IL UNIT 0137</t>
  </si>
  <si>
    <t>Fischer-Sollis (O'Fallon)</t>
  </si>
  <si>
    <t>IL UNIT 0138</t>
  </si>
  <si>
    <t>Havana</t>
  </si>
  <si>
    <t>IL UNIT 0140</t>
  </si>
  <si>
    <t>Farmington</t>
  </si>
  <si>
    <t>IL UNIT 0141</t>
  </si>
  <si>
    <t>Jefferson (Mt. Vernon)</t>
  </si>
  <si>
    <t>IL UNIT 0145</t>
  </si>
  <si>
    <t xml:space="preserve">Highland Park </t>
  </si>
  <si>
    <t>IL UNIT 0147</t>
  </si>
  <si>
    <t>Williamson (Marion)</t>
  </si>
  <si>
    <t>IL UNIT 0150</t>
  </si>
  <si>
    <t>Prairie (Paxton)</t>
  </si>
  <si>
    <t>IL UNIT 0152</t>
  </si>
  <si>
    <t>Pittsfield</t>
  </si>
  <si>
    <t>IL UNIT 0166</t>
  </si>
  <si>
    <t>Joseph M Sesterhenn</t>
  </si>
  <si>
    <t>IL UNIT 0167</t>
  </si>
  <si>
    <t>George Hart (Harrisburg)</t>
  </si>
  <si>
    <t>IL UNIT 0168</t>
  </si>
  <si>
    <t>Kerr-Mize (Pana)</t>
  </si>
  <si>
    <t>IL UNIT 0169</t>
  </si>
  <si>
    <t>Eldorado</t>
  </si>
  <si>
    <t>IL UNIT 0174</t>
  </si>
  <si>
    <t>J A Folwell (Forrest)</t>
  </si>
  <si>
    <t>IL UNIT 0176</t>
  </si>
  <si>
    <t>Anthony Wayne (Fairfield)</t>
  </si>
  <si>
    <t>IL UNIT 0178</t>
  </si>
  <si>
    <t>Louis Phares (Villa Ridge)</t>
  </si>
  <si>
    <t>IL UNIT 0181</t>
  </si>
  <si>
    <t>Brown-Miller, Inc. (Sandwich)</t>
  </si>
  <si>
    <t>IL UNIT 0187</t>
  </si>
  <si>
    <t>T H B (Elmhurst)</t>
  </si>
  <si>
    <t>IL UNIT 0189</t>
  </si>
  <si>
    <t>James Harvey Scott (Alexis)</t>
  </si>
  <si>
    <t>IL UNIT 0191</t>
  </si>
  <si>
    <t>Lester J Smith (Wilmington)</t>
  </si>
  <si>
    <t>IL UNIT 0192</t>
  </si>
  <si>
    <t>Kishwaukee (Marengo)</t>
  </si>
  <si>
    <t>IL UNIT 0193</t>
  </si>
  <si>
    <t>Fickbohm-Hissem (Galena)</t>
  </si>
  <si>
    <t>IL UNIT 0197</t>
  </si>
  <si>
    <t>Eugene J Barloga (Pecatonica)</t>
  </si>
  <si>
    <t>IL UNIT 0199</t>
  </si>
  <si>
    <t>Edwardsville</t>
  </si>
  <si>
    <t>IL UNIT 0203</t>
  </si>
  <si>
    <t>Dornblaser (Georgetown)</t>
  </si>
  <si>
    <t>IL UNIT 0207</t>
  </si>
  <si>
    <t>Chicago Police</t>
  </si>
  <si>
    <t>IL UNIT 0208</t>
  </si>
  <si>
    <t>Merle Guild</t>
  </si>
  <si>
    <t>IL UNIT 0210</t>
  </si>
  <si>
    <t>Curtis G Redden (Danville)</t>
  </si>
  <si>
    <t>IL UNIT 0211</t>
  </si>
  <si>
    <t>Paris</t>
  </si>
  <si>
    <t>IL UNIT 0214</t>
  </si>
  <si>
    <t>Northern Madison Cty (Bethalto)</t>
  </si>
  <si>
    <t>IL UNIT 0222</t>
  </si>
  <si>
    <t>Barry</t>
  </si>
  <si>
    <t>IL UNIT 0224</t>
  </si>
  <si>
    <t>Carmi</t>
  </si>
  <si>
    <t>IL UNIT 0227</t>
  </si>
  <si>
    <t>East Moline</t>
  </si>
  <si>
    <t>IL UNIT 0231</t>
  </si>
  <si>
    <t>William Mckinley</t>
  </si>
  <si>
    <t>IL UNIT 0233</t>
  </si>
  <si>
    <t>Ralph G Mcilwain (Okawville)</t>
  </si>
  <si>
    <t>IL UNIT 0235</t>
  </si>
  <si>
    <t>Marseilles</t>
  </si>
  <si>
    <t>IL UNIT 0237</t>
  </si>
  <si>
    <t>Thomas Larkin (Oglesby)</t>
  </si>
  <si>
    <t>IL UNIT 0244</t>
  </si>
  <si>
    <t>Martin H Suntken (Sibley)</t>
  </si>
  <si>
    <t>IL UNIT 0249</t>
  </si>
  <si>
    <t>Raymond Baxter (Woodson)</t>
  </si>
  <si>
    <t>IL UNIT 0250</t>
  </si>
  <si>
    <t>Hinsdale</t>
  </si>
  <si>
    <t>IL UNIT 0252</t>
  </si>
  <si>
    <t>Timmermann-Benhoff (Breese)</t>
  </si>
  <si>
    <t>IL UNIT 0253</t>
  </si>
  <si>
    <t>Paul C Hoffman (Richmond)</t>
  </si>
  <si>
    <t>IL UNIT 0254</t>
  </si>
  <si>
    <t>Illini (Magnolia)</t>
  </si>
  <si>
    <t>IL UNIT 0255</t>
  </si>
  <si>
    <t>Orion</t>
  </si>
  <si>
    <t>IL UNIT 0256</t>
  </si>
  <si>
    <t>Commodore Barry</t>
  </si>
  <si>
    <t>IL UNIT 0257</t>
  </si>
  <si>
    <t>Zue-Vandeveer (Stonington)</t>
  </si>
  <si>
    <t>IL UNIT 0262</t>
  </si>
  <si>
    <t>Waverly</t>
  </si>
  <si>
    <t>IL UNIT 0263</t>
  </si>
  <si>
    <t>Logan (Lincoln)</t>
  </si>
  <si>
    <t>IL UNIT 0264</t>
  </si>
  <si>
    <t>Mckinlock (Lake Forest)</t>
  </si>
  <si>
    <t>IL UNIT 0271</t>
  </si>
  <si>
    <t>Darius-Girenas</t>
  </si>
  <si>
    <t>IL UNIT 0278</t>
  </si>
  <si>
    <t>Arthur J Quick (Divernon)</t>
  </si>
  <si>
    <t>IL UNIT 0279</t>
  </si>
  <si>
    <t>Edward F Brennan Memorial Home (Jacksonville)</t>
  </si>
  <si>
    <t>IL UNIT 0280</t>
  </si>
  <si>
    <t>Stanley Mccollum (Benton)</t>
  </si>
  <si>
    <t>IL UNIT 0281</t>
  </si>
  <si>
    <t>Homer Dahringer (Waukegan)</t>
  </si>
  <si>
    <t>IL UNIT 0285</t>
  </si>
  <si>
    <t>Ralph M Noble (Galesburg)</t>
  </si>
  <si>
    <t>IL UNIT 0286</t>
  </si>
  <si>
    <t>Clayton</t>
  </si>
  <si>
    <t>IL UNIT 0287</t>
  </si>
  <si>
    <t>Rantoul</t>
  </si>
  <si>
    <t>IL UNIT 0289</t>
  </si>
  <si>
    <t>Liberty (Strasburg)</t>
  </si>
  <si>
    <t>IL UNIT 0290</t>
  </si>
  <si>
    <t>Homer</t>
  </si>
  <si>
    <t>IL UNIT 0294</t>
  </si>
  <si>
    <t>Morris</t>
  </si>
  <si>
    <t>IL UNIT 0296</t>
  </si>
  <si>
    <t>Sterling</t>
  </si>
  <si>
    <t>IL UNIT 0297</t>
  </si>
  <si>
    <t>Gittings-Sandine (Dallas City)</t>
  </si>
  <si>
    <t>IL UNIT 0299</t>
  </si>
  <si>
    <t>Triple Star (Raymond)</t>
  </si>
  <si>
    <t>IL UNIT 0300</t>
  </si>
  <si>
    <t>West Chicago</t>
  </si>
  <si>
    <t>IL UNIT 0306</t>
  </si>
  <si>
    <t>Overton P Morris (Metropolis)</t>
  </si>
  <si>
    <t>IL UNIT 0307</t>
  </si>
  <si>
    <t>Venice-Madison</t>
  </si>
  <si>
    <t>IL UNIT 0317</t>
  </si>
  <si>
    <t>Roy Ireland (Oconee)</t>
  </si>
  <si>
    <t>IL UNIT 0318</t>
  </si>
  <si>
    <t>Morton</t>
  </si>
  <si>
    <t>IL UNIT 0321</t>
  </si>
  <si>
    <t>Poelker (New Baden)</t>
  </si>
  <si>
    <t>IL UNIT 0323</t>
  </si>
  <si>
    <t>Henry</t>
  </si>
  <si>
    <t>IL UNIT 0325</t>
  </si>
  <si>
    <t>Diesen-Winkler (Germantown)</t>
  </si>
  <si>
    <t>IL UNIT 0329</t>
  </si>
  <si>
    <t>Libertyville</t>
  </si>
  <si>
    <t>IL UNIT 0330</t>
  </si>
  <si>
    <t>Calumet Memorial</t>
  </si>
  <si>
    <t>IL UNIT 0332</t>
  </si>
  <si>
    <t>Walter Graham (Rockton)</t>
  </si>
  <si>
    <t>IL UNIT 0337</t>
  </si>
  <si>
    <t>Bayard Brown (Genoa)</t>
  </si>
  <si>
    <t>IL UNIT 0340</t>
  </si>
  <si>
    <t>Jefferson-Horton</t>
  </si>
  <si>
    <t>IL UNIT 0341</t>
  </si>
  <si>
    <t>Gresham-Crutchley (Atlanta)</t>
  </si>
  <si>
    <t>IL UNIT 0342</t>
  </si>
  <si>
    <t>St Charles</t>
  </si>
  <si>
    <t>IL UNIT 0344</t>
  </si>
  <si>
    <t>Townsend F Dodd (Anna)</t>
  </si>
  <si>
    <t>IL UNIT 0347</t>
  </si>
  <si>
    <t>John A Logan (Carterville)</t>
  </si>
  <si>
    <t>IL UNIT 0354</t>
  </si>
  <si>
    <t>IL UNIT 0364</t>
  </si>
  <si>
    <t>Marion Oshel (Carrier Mills)</t>
  </si>
  <si>
    <t>IL UNIT 0365</t>
  </si>
  <si>
    <t>Leighton Evatt (Collinsville)</t>
  </si>
  <si>
    <t>IL UNIT 0367</t>
  </si>
  <si>
    <t>Danforth</t>
  </si>
  <si>
    <t>IL UNIT 0369</t>
  </si>
  <si>
    <t>Roth-Williams (Hume)</t>
  </si>
  <si>
    <t>IL UNIT 0371</t>
  </si>
  <si>
    <t>Williamsfield</t>
  </si>
  <si>
    <t>IL UNIT 0373</t>
  </si>
  <si>
    <t>Roodhouse</t>
  </si>
  <si>
    <t>IL UNIT 0374</t>
  </si>
  <si>
    <t>Mt Sterling</t>
  </si>
  <si>
    <t>IL UNIT 0381</t>
  </si>
  <si>
    <t>Harry E Wiles (Abington)</t>
  </si>
  <si>
    <t>IL UNIT 0382</t>
  </si>
  <si>
    <t>Delavan</t>
  </si>
  <si>
    <t>IL UNIT 0384</t>
  </si>
  <si>
    <t>Ira Owen Kreager (Hoopeston)</t>
  </si>
  <si>
    <t>IL UNIT 0386</t>
  </si>
  <si>
    <t>Virden</t>
  </si>
  <si>
    <t>IL UNIT 0388</t>
  </si>
  <si>
    <t>South Shore</t>
  </si>
  <si>
    <t>IL UNIT 0391</t>
  </si>
  <si>
    <t>Lombard</t>
  </si>
  <si>
    <t>IL UNIT 0392</t>
  </si>
  <si>
    <t>Peotone</t>
  </si>
  <si>
    <t>IL UNIT 0395</t>
  </si>
  <si>
    <t>Leon Burson (Plano)</t>
  </si>
  <si>
    <t>IL UNIT 0396</t>
  </si>
  <si>
    <t>Edwin Alexander (Sparta)</t>
  </si>
  <si>
    <t>IL UNIT 0398</t>
  </si>
  <si>
    <t>Hazel Crest</t>
  </si>
  <si>
    <t>IL UNIT 0402</t>
  </si>
  <si>
    <t>Fulton</t>
  </si>
  <si>
    <t>IL UNIT 0408</t>
  </si>
  <si>
    <t>Lauridsen (Chebanse)</t>
  </si>
  <si>
    <t>IL UNIT 0409</t>
  </si>
  <si>
    <t>Clarence Bixler (Findley)</t>
  </si>
  <si>
    <t>IL UNIT 0416</t>
  </si>
  <si>
    <t>Toulon</t>
  </si>
  <si>
    <t>IL UNIT 0417</t>
  </si>
  <si>
    <t>Cambridge</t>
  </si>
  <si>
    <t>IL UNIT 0423</t>
  </si>
  <si>
    <t>Wabash (Mt. Carmel)</t>
  </si>
  <si>
    <t>IL UNIT 0427</t>
  </si>
  <si>
    <t>David Humphrey Daniel (Saybrook)</t>
  </si>
  <si>
    <t>IL UNIT 0429</t>
  </si>
  <si>
    <t>Community (Lovington)</t>
  </si>
  <si>
    <t>IL UNIT 0432</t>
  </si>
  <si>
    <t>Hickerson (Buckley)</t>
  </si>
  <si>
    <t>IL UNIT 0433</t>
  </si>
  <si>
    <t>Sidney</t>
  </si>
  <si>
    <t>IL UNIT 0435</t>
  </si>
  <si>
    <t>Harry G Seaton (Glen Carbon)</t>
  </si>
  <si>
    <t>IL UNIT 0439</t>
  </si>
  <si>
    <t>Lee Iten (Highland)</t>
  </si>
  <si>
    <t>IL UNIT 0445</t>
  </si>
  <si>
    <t>Bradford</t>
  </si>
  <si>
    <t>IL UNIT 0446</t>
  </si>
  <si>
    <t>George M Nelms (Centralia)</t>
  </si>
  <si>
    <t>IL UNIT 0447</t>
  </si>
  <si>
    <t>Ryman-Fuiten (Mount Pulaski)</t>
  </si>
  <si>
    <t>IL UNIT 0451</t>
  </si>
  <si>
    <t>Flynn-Eick (Emington)</t>
  </si>
  <si>
    <t>IL UNIT 0452</t>
  </si>
  <si>
    <t>Brimfield</t>
  </si>
  <si>
    <t>IL UNIT 0453</t>
  </si>
  <si>
    <t>Poths-Lavelle (Amboy)</t>
  </si>
  <si>
    <t>IL UNIT 0454</t>
  </si>
  <si>
    <t>Benson</t>
  </si>
  <si>
    <t>IL UNIT 0456</t>
  </si>
  <si>
    <t>Flanagan</t>
  </si>
  <si>
    <t>IL UNIT 0458</t>
  </si>
  <si>
    <t>Votaw-Swank (Neoga)</t>
  </si>
  <si>
    <t>IL UNIT 0460</t>
  </si>
  <si>
    <t>Anderson Scroggins (Ramsey)</t>
  </si>
  <si>
    <t>IL UNIT 0464</t>
  </si>
  <si>
    <t>Wickler-Copeland (Warren)</t>
  </si>
  <si>
    <t>IL UNIT 0465</t>
  </si>
  <si>
    <t>Andover</t>
  </si>
  <si>
    <t>IL UNIT 0466</t>
  </si>
  <si>
    <t>Eureka</t>
  </si>
  <si>
    <t>IL UNIT 0474</t>
  </si>
  <si>
    <t>Rehfeldt-Meyer</t>
  </si>
  <si>
    <t>IL UNIT 0477</t>
  </si>
  <si>
    <t>Chrisman</t>
  </si>
  <si>
    <t>IL UNIT 0479</t>
  </si>
  <si>
    <t>Arthur</t>
  </si>
  <si>
    <t>IL UNIT 0480</t>
  </si>
  <si>
    <t>Beisner-Brueggemann-Knop (Steeleville)</t>
  </si>
  <si>
    <t>IL UNIT 0485</t>
  </si>
  <si>
    <t>Prairie Du Pont (Dupo)</t>
  </si>
  <si>
    <t>IL UNIT 0489</t>
  </si>
  <si>
    <t>Yorkville</t>
  </si>
  <si>
    <t>IL UNIT 0491</t>
  </si>
  <si>
    <t>McHenry</t>
  </si>
  <si>
    <t>IL UNIT 0492</t>
  </si>
  <si>
    <t>Worthey (Jerseyville)</t>
  </si>
  <si>
    <t>IL UNIT 0499</t>
  </si>
  <si>
    <t>Speicher (Gilman)</t>
  </si>
  <si>
    <t>IL UNIT 0503</t>
  </si>
  <si>
    <t>Iroquois (Loda)</t>
  </si>
  <si>
    <t>IL UNIT 0506</t>
  </si>
  <si>
    <t>Emden</t>
  </si>
  <si>
    <t>IL UNIT 0512</t>
  </si>
  <si>
    <t>Grobengeiser-Fischer (Altamont)</t>
  </si>
  <si>
    <t>IL UNIT 0515</t>
  </si>
  <si>
    <t>Martinsville</t>
  </si>
  <si>
    <t>IL UNIT 0521</t>
  </si>
  <si>
    <t>Steger</t>
  </si>
  <si>
    <t>IL UNIT 0527</t>
  </si>
  <si>
    <t>Cissna Park</t>
  </si>
  <si>
    <t>IL UNIT 0528</t>
  </si>
  <si>
    <t>Christopher</t>
  </si>
  <si>
    <t>IL UNIT 0531</t>
  </si>
  <si>
    <t>Saunemin Verdun</t>
  </si>
  <si>
    <t>IL UNIT 0533</t>
  </si>
  <si>
    <t>Russell Smith (Cuba)</t>
  </si>
  <si>
    <t>IL UNIT 0543</t>
  </si>
  <si>
    <t>Edgar R Rogier (Patoka)</t>
  </si>
  <si>
    <t>IL UNIT 0546</t>
  </si>
  <si>
    <t>Miles S Sturgeon (Woodhull)</t>
  </si>
  <si>
    <t>IL UNIT 0549</t>
  </si>
  <si>
    <t>James H Hamill (Earlville)</t>
  </si>
  <si>
    <t>IL UNIT 0550</t>
  </si>
  <si>
    <t>IL UNIT 0554</t>
  </si>
  <si>
    <t>Guy Baird (Carlinville)</t>
  </si>
  <si>
    <t>IL UNIT 0559</t>
  </si>
  <si>
    <t>William Frank Earnest (Champaign)</t>
  </si>
  <si>
    <t>IL UNIT 0564</t>
  </si>
  <si>
    <t>Worden</t>
  </si>
  <si>
    <t>IL UNIT 0566</t>
  </si>
  <si>
    <t>Nichols-Goleman-Boggs (Greenup)</t>
  </si>
  <si>
    <t>IL UNIT 0568</t>
  </si>
  <si>
    <t>Lee Lowery (Gibson City)</t>
  </si>
  <si>
    <t>IL UNIT 0569</t>
  </si>
  <si>
    <t>Milan</t>
  </si>
  <si>
    <t>IL UNIT 0570</t>
  </si>
  <si>
    <t>Leland</t>
  </si>
  <si>
    <t>IL UNIT 0573</t>
  </si>
  <si>
    <t>Burger-Benedict (Mc Lean)</t>
  </si>
  <si>
    <t>IL UNIT 0574</t>
  </si>
  <si>
    <t>Tampico</t>
  </si>
  <si>
    <t>IL UNIT 0577</t>
  </si>
  <si>
    <t>Sprague-Inman (Lena)</t>
  </si>
  <si>
    <t>IL UNIT 0578</t>
  </si>
  <si>
    <t>Partridge (Bunker Hill)</t>
  </si>
  <si>
    <t>IL UNIT 0581</t>
  </si>
  <si>
    <t>Columbia</t>
  </si>
  <si>
    <t>IL UNIT 0585</t>
  </si>
  <si>
    <t>St Mihiel (Shawneetown)</t>
  </si>
  <si>
    <t>IL UNIT 0588</t>
  </si>
  <si>
    <t>Gibb (Piper City)</t>
  </si>
  <si>
    <t>IL UNIT 0589</t>
  </si>
  <si>
    <t>Warrenville</t>
  </si>
  <si>
    <t>IL UNIT 0590</t>
  </si>
  <si>
    <t>Albion-Browns</t>
  </si>
  <si>
    <t>IL UNIT 0604</t>
  </si>
  <si>
    <t>Arenzville</t>
  </si>
  <si>
    <t>IL UNIT 0611</t>
  </si>
  <si>
    <t>Wilbur Braughton (Stewardson)</t>
  </si>
  <si>
    <t>IL UNIT 0613</t>
  </si>
  <si>
    <t>Walter Clemons (Chatsworth)</t>
  </si>
  <si>
    <t>IL UNIT 0614</t>
  </si>
  <si>
    <t>Lawson Babbitt (Roseville)</t>
  </si>
  <si>
    <t>IL UNIT 0615</t>
  </si>
  <si>
    <t>Tinley Park</t>
  </si>
  <si>
    <t>IL UNIT 0617</t>
  </si>
  <si>
    <t>Witt-Webber-Carrell (Arrowsmith)</t>
  </si>
  <si>
    <t>IL UNIT 0620</t>
  </si>
  <si>
    <t>Albert Parker (Bement)</t>
  </si>
  <si>
    <t>IL UNIT 0622</t>
  </si>
  <si>
    <t>Joseph Park (Prairie DuRocher)</t>
  </si>
  <si>
    <t>IL UNIT 0623</t>
  </si>
  <si>
    <t>Paul Revere</t>
  </si>
  <si>
    <t>IL UNIT 0624</t>
  </si>
  <si>
    <t>Carl E Miller (Heyworth)</t>
  </si>
  <si>
    <t>IL UNIT 0626</t>
  </si>
  <si>
    <t>Broadview-Hillside</t>
  </si>
  <si>
    <t>IL UNIT 0630</t>
  </si>
  <si>
    <t>Elburn</t>
  </si>
  <si>
    <t>IL UNIT 0632</t>
  </si>
  <si>
    <t>Harrell-Mager (Batchtown)</t>
  </si>
  <si>
    <t>IL UNIT 0634</t>
  </si>
  <si>
    <t>St Joseph</t>
  </si>
  <si>
    <t>IL UNIT 0635</t>
  </si>
  <si>
    <t>Carl S. Martin (Normal)</t>
  </si>
  <si>
    <t>IL UNIT 0636</t>
  </si>
  <si>
    <t>Calhoun (Hardin)</t>
  </si>
  <si>
    <t>IL UNIT 0641</t>
  </si>
  <si>
    <t>Wagner-Davis (Roberts)</t>
  </si>
  <si>
    <t>IL UNIT 0643</t>
  </si>
  <si>
    <t>Peters (Ashkum)</t>
  </si>
  <si>
    <t>IL UNIT 0644</t>
  </si>
  <si>
    <t>Roy Miller (Fairview)</t>
  </si>
  <si>
    <t>IL UNIT 0645</t>
  </si>
  <si>
    <t>Herrin Prairie</t>
  </si>
  <si>
    <t>IL UNIT 0647</t>
  </si>
  <si>
    <t>Roy Mitchell (DuQuoin)</t>
  </si>
  <si>
    <t>IL UNIT 0648</t>
  </si>
  <si>
    <t>Whalen-Hill (Grafton)</t>
  </si>
  <si>
    <t>IL UNIT 0650</t>
  </si>
  <si>
    <t>Kelso M Garver (Mansfield)</t>
  </si>
  <si>
    <t>IL UNIT 0654</t>
  </si>
  <si>
    <t>Waterman</t>
  </si>
  <si>
    <t>IL UNIT 0661</t>
  </si>
  <si>
    <t>Washburn</t>
  </si>
  <si>
    <t>IL UNIT 0663</t>
  </si>
  <si>
    <t>Danner-Madsen (Gardner)</t>
  </si>
  <si>
    <t>IL UNIT 0665</t>
  </si>
  <si>
    <t>Bussong-Mersinger (St. Jacob)</t>
  </si>
  <si>
    <t>IL UNIT 0673</t>
  </si>
  <si>
    <t>Huntley</t>
  </si>
  <si>
    <t>IL UNIT 0675</t>
  </si>
  <si>
    <t>Oswego</t>
  </si>
  <si>
    <t>IL UNIT 0676</t>
  </si>
  <si>
    <t>Gold Star (Durand)</t>
  </si>
  <si>
    <t>IL UNIT 0680</t>
  </si>
  <si>
    <t>Haderer-Eineke (Hampshire)</t>
  </si>
  <si>
    <t>IL UNIT 0682</t>
  </si>
  <si>
    <t>Ralph Parker (Warsaw)</t>
  </si>
  <si>
    <t>IL UNIT 0683</t>
  </si>
  <si>
    <t>Henry Schmitz (St. Libory)</t>
  </si>
  <si>
    <t>IL UNIT 0685</t>
  </si>
  <si>
    <t>Francis Pohlman (Brussels)</t>
  </si>
  <si>
    <t>IL UNIT 0687</t>
  </si>
  <si>
    <t>Stickney</t>
  </si>
  <si>
    <t>IL UNIT 0690</t>
  </si>
  <si>
    <t>Palatine</t>
  </si>
  <si>
    <t>IL UNIT 0691</t>
  </si>
  <si>
    <t>Midlothian</t>
  </si>
  <si>
    <t>IL UNIT 0694</t>
  </si>
  <si>
    <t>Chandler (Chandlerville)</t>
  </si>
  <si>
    <t>IL UNIT 0697</t>
  </si>
  <si>
    <t xml:space="preserve">Edward Schultz </t>
  </si>
  <si>
    <t>IL UNIT 0699</t>
  </si>
  <si>
    <t>Emil Scheive</t>
  </si>
  <si>
    <t>IL UNIT 0700</t>
  </si>
  <si>
    <t>Tracy Smith (Thawville)</t>
  </si>
  <si>
    <t>IL UNIT 0702</t>
  </si>
  <si>
    <t>Becker-Reding (Marine)</t>
  </si>
  <si>
    <t>IL UNIT 0703</t>
  </si>
  <si>
    <t>Lake Region (Fox Lake)</t>
  </si>
  <si>
    <t>IL UNIT 0710</t>
  </si>
  <si>
    <t>Tobias Bilyeu (New Douglas)</t>
  </si>
  <si>
    <t>IL UNIT 0714</t>
  </si>
  <si>
    <t>Odonnell-Eddy-Floss</t>
  </si>
  <si>
    <t>IL UNIT 0715</t>
  </si>
  <si>
    <t>Porter Bell (New Holland)</t>
  </si>
  <si>
    <t>IL UNIT 0720</t>
  </si>
  <si>
    <t>Ewert-Kline (Orangeville)</t>
  </si>
  <si>
    <t>IL UNIT 0721</t>
  </si>
  <si>
    <t>Leslie-Reddick (Morrisonville)</t>
  </si>
  <si>
    <t>IL UNIT 0725</t>
  </si>
  <si>
    <t>Garrett-Baldridge (Windsor)</t>
  </si>
  <si>
    <t>IL UNIT 0735</t>
  </si>
  <si>
    <t>Argo-Summit</t>
  </si>
  <si>
    <t>IL UNIT 0737</t>
  </si>
  <si>
    <t>Olson Bute Malone (Kempton)</t>
  </si>
  <si>
    <t>IL UNIT 0738</t>
  </si>
  <si>
    <t>Deerfield</t>
  </si>
  <si>
    <t>IL UNIT 0739</t>
  </si>
  <si>
    <t>Chadwick</t>
  </si>
  <si>
    <t>IL UNIT 0748</t>
  </si>
  <si>
    <t>Antioch</t>
  </si>
  <si>
    <t>IL UNIT 0749</t>
  </si>
  <si>
    <t>Harry W Philblad (Knoxville)</t>
  </si>
  <si>
    <t>IL UNIT 0752</t>
  </si>
  <si>
    <t>Harold N Shank (Cornell)</t>
  </si>
  <si>
    <t>IL UNIT 0755</t>
  </si>
  <si>
    <t>Manteno</t>
  </si>
  <si>
    <t>IL UNIT 0759</t>
  </si>
  <si>
    <t>Chatham</t>
  </si>
  <si>
    <t>IL UNIT 0764</t>
  </si>
  <si>
    <t>Wiley-Mumford (Toledo)</t>
  </si>
  <si>
    <t>IL UNIT 0765</t>
  </si>
  <si>
    <t>Henderson County (Stronghurst)</t>
  </si>
  <si>
    <t>IL UNIT 0766</t>
  </si>
  <si>
    <t>Bradley</t>
  </si>
  <si>
    <t>IL UNIT 0770</t>
  </si>
  <si>
    <t>James Reeder (Atwood)</t>
  </si>
  <si>
    <t>IL UNIT 0771</t>
  </si>
  <si>
    <t>Gurnee</t>
  </si>
  <si>
    <t>IL UNIT 0776</t>
  </si>
  <si>
    <t>Davis-Busby (Catlin)</t>
  </si>
  <si>
    <t>IL UNIT 0791</t>
  </si>
  <si>
    <t>George William Benjamin</t>
  </si>
  <si>
    <t>IL UNIT 0794</t>
  </si>
  <si>
    <t>East Alton</t>
  </si>
  <si>
    <t>IL UNIT 0795</t>
  </si>
  <si>
    <t>Herscher</t>
  </si>
  <si>
    <t>IL UNIT 0798</t>
  </si>
  <si>
    <t>Fox Valley (Aurora)</t>
  </si>
  <si>
    <t>IL UNIT 0806</t>
  </si>
  <si>
    <t>Billy Caldwell</t>
  </si>
  <si>
    <t>IL UNIT 0809</t>
  </si>
  <si>
    <t>Colonel Otis B Duncan (Springfield)</t>
  </si>
  <si>
    <t>IL UNIT 0823</t>
  </si>
  <si>
    <t>Bear Creek (Ursa)</t>
  </si>
  <si>
    <t>IL UNIT 0838</t>
  </si>
  <si>
    <t>John H Shelton</t>
  </si>
  <si>
    <t>IL UNIT 0839</t>
  </si>
  <si>
    <t>Sarver-Guthrie (Herrick)</t>
  </si>
  <si>
    <t>IL UNIT 0854</t>
  </si>
  <si>
    <t>Evergreen Park</t>
  </si>
  <si>
    <t>IL UNIT 0865</t>
  </si>
  <si>
    <t>Zion-Benton</t>
  </si>
  <si>
    <t>IL UNIT 0867</t>
  </si>
  <si>
    <t>Mundelein</t>
  </si>
  <si>
    <t>IL UNIT 0888</t>
  </si>
  <si>
    <t>Howard H Rohde</t>
  </si>
  <si>
    <t>IL UNIT 0901</t>
  </si>
  <si>
    <t>Valmeyer</t>
  </si>
  <si>
    <t>IL UNIT 0902</t>
  </si>
  <si>
    <t>Rock Falls</t>
  </si>
  <si>
    <t>IL UNIT 0905</t>
  </si>
  <si>
    <t>Edwin Corpin (Kincaid)</t>
  </si>
  <si>
    <t>IL UNIT 0911</t>
  </si>
  <si>
    <t>Wauconda</t>
  </si>
  <si>
    <t>IL UNIT 0913</t>
  </si>
  <si>
    <t>Taylor-Eckhardt (Armington)</t>
  </si>
  <si>
    <t>IL UNIT 0914</t>
  </si>
  <si>
    <t>Louisville</t>
  </si>
  <si>
    <t>IL UNIT 0915</t>
  </si>
  <si>
    <t>Dorie Miller</t>
  </si>
  <si>
    <t xml:space="preserve">IL UNIT 0923 </t>
  </si>
  <si>
    <t>Franklin D. Roosevelt</t>
  </si>
  <si>
    <t>IL UNIT 0931</t>
  </si>
  <si>
    <t>Marion Lee Miller (Towanda)</t>
  </si>
  <si>
    <t>IL UNIT 0932</t>
  </si>
  <si>
    <t>Sainte Marie</t>
  </si>
  <si>
    <t>IL UNIT 0935</t>
  </si>
  <si>
    <t>Manhattan</t>
  </si>
  <si>
    <t>IL UNIT 0937</t>
  </si>
  <si>
    <t>Gem (Smithton)</t>
  </si>
  <si>
    <t>IL UNIT 0938</t>
  </si>
  <si>
    <t>Harold E Russell (Ladd)</t>
  </si>
  <si>
    <t>IL UNIT 0947</t>
  </si>
  <si>
    <t>St Francisville</t>
  </si>
  <si>
    <t>IL UNIT 0964</t>
  </si>
  <si>
    <t>Lake Zurich</t>
  </si>
  <si>
    <t>IL UNIT 0973</t>
  </si>
  <si>
    <t>Tattler</t>
  </si>
  <si>
    <t>IL UNIT 0974</t>
  </si>
  <si>
    <t>Franklin Park</t>
  </si>
  <si>
    <t>IL UNIT 0977</t>
  </si>
  <si>
    <t>Robert Willoughby (Brockton)</t>
  </si>
  <si>
    <t>IL UNIT 0979</t>
  </si>
  <si>
    <t>Limestone (Bartonville)</t>
  </si>
  <si>
    <t>IL UNIT 0983</t>
  </si>
  <si>
    <t>East Peoria</t>
  </si>
  <si>
    <t>IL UNIT 0986</t>
  </si>
  <si>
    <t>Don Varnas</t>
  </si>
  <si>
    <t>IL UNIT 0991</t>
  </si>
  <si>
    <t>Marrs-Meyer</t>
  </si>
  <si>
    <t>IL UNIT 1010</t>
  </si>
  <si>
    <t>Willard Aves (Kingston)</t>
  </si>
  <si>
    <t>IL UNIT 1014</t>
  </si>
  <si>
    <t>Pearl City</t>
  </si>
  <si>
    <t>IL UNIT 1016</t>
  </si>
  <si>
    <t>Berkeley</t>
  </si>
  <si>
    <t>IL UNIT 1019</t>
  </si>
  <si>
    <t>Aroma Park</t>
  </si>
  <si>
    <t>IL UNIT 1026</t>
  </si>
  <si>
    <t>Stukenberg-Eilermann (Albers)</t>
  </si>
  <si>
    <t>IL UNIT 1034</t>
  </si>
  <si>
    <t>Palmyra</t>
  </si>
  <si>
    <t>IL UNIT 1038</t>
  </si>
  <si>
    <t>Crawford (Kane)</t>
  </si>
  <si>
    <t>IL UNIT 1044</t>
  </si>
  <si>
    <t>Putnam County Seat (Hennelin)</t>
  </si>
  <si>
    <t>IL UNIT 1052</t>
  </si>
  <si>
    <t>Wayne-Wright</t>
  </si>
  <si>
    <t>IL UNIT 1070</t>
  </si>
  <si>
    <t>Thornton</t>
  </si>
  <si>
    <t>IL UNIT 1078</t>
  </si>
  <si>
    <t>Elliott R Keller (Dunlap)</t>
  </si>
  <si>
    <t>IL UNIT 1080</t>
  </si>
  <si>
    <t>St Josephs Park (Joliet)</t>
  </si>
  <si>
    <t>IL UNIT 1083</t>
  </si>
  <si>
    <t>Kampsville</t>
  </si>
  <si>
    <t>IL UNIT 1084</t>
  </si>
  <si>
    <t>Northwest Du Page (Roselle)</t>
  </si>
  <si>
    <t>IL UNIT 1109</t>
  </si>
  <si>
    <t>Ervin A Borlick</t>
  </si>
  <si>
    <t>IL UNIT 1115</t>
  </si>
  <si>
    <t>Spring Bay</t>
  </si>
  <si>
    <t>IL UNIT 1126</t>
  </si>
  <si>
    <t>Springerton</t>
  </si>
  <si>
    <t>IL UNIT 1135</t>
  </si>
  <si>
    <t>Eldred</t>
  </si>
  <si>
    <t>IL UNIT 1141</t>
  </si>
  <si>
    <t>New Haven</t>
  </si>
  <si>
    <t>IL UNIT 1147</t>
  </si>
  <si>
    <t>Alhambra</t>
  </si>
  <si>
    <t>IL UNIT 1153</t>
  </si>
  <si>
    <t>Penfield-Gifford Mem.</t>
  </si>
  <si>
    <t>IL UNIT 1160</t>
  </si>
  <si>
    <t>Glenn Maker</t>
  </si>
  <si>
    <t>IL UNIT 1167</t>
  </si>
  <si>
    <t>South Roxana</t>
  </si>
  <si>
    <t>IL UNIT 1168</t>
  </si>
  <si>
    <t>Keeler-Adams (Edgewood)</t>
  </si>
  <si>
    <t>IL UNIT 1170</t>
  </si>
  <si>
    <t>Round Lake</t>
  </si>
  <si>
    <t>IL UNIT 1172</t>
  </si>
  <si>
    <t>Evansville</t>
  </si>
  <si>
    <t>IL UNIT 1181</t>
  </si>
  <si>
    <t>Craig-Reed (Cisco)</t>
  </si>
  <si>
    <t>IL UNIT 1188</t>
  </si>
  <si>
    <t>Minooka</t>
  </si>
  <si>
    <t>IL UNIT 1189</t>
  </si>
  <si>
    <t>Waynesville</t>
  </si>
  <si>
    <t>IL UNIT 1193</t>
  </si>
  <si>
    <t>Bluford</t>
  </si>
  <si>
    <t>IL UNIT 1197</t>
  </si>
  <si>
    <t>Oxford (Alpha)</t>
  </si>
  <si>
    <t>IL UNIT 1198</t>
  </si>
  <si>
    <t>Park Forest</t>
  </si>
  <si>
    <t>IL UNIT 1200</t>
  </si>
  <si>
    <t>Monee</t>
  </si>
  <si>
    <t>IL UNIT 1205</t>
  </si>
  <si>
    <t>Robert D Clark (Wood Dale)</t>
  </si>
  <si>
    <t>IL UNIT 1207</t>
  </si>
  <si>
    <t>Lt Robert C A Carlson (Rockford)</t>
  </si>
  <si>
    <t>IL UNIT 1217</t>
  </si>
  <si>
    <t>Long Point</t>
  </si>
  <si>
    <t>IL UNIT 1225</t>
  </si>
  <si>
    <t>McConnell</t>
  </si>
  <si>
    <t>IL UNIT 1227</t>
  </si>
  <si>
    <t>Holthaus-Kampwerth (Beckemeyer)</t>
  </si>
  <si>
    <t>IL UNIT 1231</t>
  </si>
  <si>
    <t>Lake In The Hills</t>
  </si>
  <si>
    <t>IL UNIT 1233</t>
  </si>
  <si>
    <t>Green Rock-Colona</t>
  </si>
  <si>
    <t>IL UNIT 1236</t>
  </si>
  <si>
    <t>Tremont</t>
  </si>
  <si>
    <t>IL UNIT 1239</t>
  </si>
  <si>
    <t>Mondt-Lampe (Aviston)</t>
  </si>
  <si>
    <t>IL UNIT 1242</t>
  </si>
  <si>
    <t>McNabb</t>
  </si>
  <si>
    <t>IL UNIT 1244</t>
  </si>
  <si>
    <t>Ellsworth</t>
  </si>
  <si>
    <t>IL UNIT 1255</t>
  </si>
  <si>
    <t>Stookey (Belleville)</t>
  </si>
  <si>
    <t>IL UNIT 1271</t>
  </si>
  <si>
    <t>Sugar Grove</t>
  </si>
  <si>
    <t>IL UNIT 1276</t>
  </si>
  <si>
    <t>Deer Creek</t>
  </si>
  <si>
    <t>IL UNIT 1922</t>
  </si>
  <si>
    <t>State Police</t>
  </si>
  <si>
    <t>IL UNIT 1941</t>
  </si>
  <si>
    <t>Robert E Coulter Jr</t>
  </si>
  <si>
    <t>IL UNIT 1961</t>
  </si>
  <si>
    <t>Philip Whiteside (Orient)</t>
  </si>
  <si>
    <t>IL UNIT 1977</t>
  </si>
  <si>
    <t>Tom E Hartung (New Lenox)</t>
  </si>
  <si>
    <t>IL UNIT 1994</t>
  </si>
  <si>
    <t>Jay H Findley Memorial (Keysport)</t>
  </si>
  <si>
    <t>IL UNIT 2910</t>
  </si>
  <si>
    <t>Illinois Headquarters</t>
  </si>
  <si>
    <t>Unit #</t>
  </si>
  <si>
    <t>Date Reached Goal</t>
  </si>
  <si>
    <t>Total Members</t>
  </si>
  <si>
    <t>Goal</t>
  </si>
  <si>
    <t>% of Goal</t>
  </si>
  <si>
    <t xml:space="preserve">PUFL </t>
  </si>
  <si>
    <t xml:space="preserve">Franklin D. Roosevelt </t>
  </si>
  <si>
    <t>TOTALS</t>
  </si>
  <si>
    <t>Goal Units:</t>
  </si>
  <si>
    <t>William McKinley</t>
  </si>
  <si>
    <t>O'Donnell-Eddy-Floss</t>
  </si>
  <si>
    <t>George W Benjamin</t>
  </si>
  <si>
    <t>Edward Schultz</t>
  </si>
  <si>
    <t>Highland Park</t>
  </si>
  <si>
    <t>Lake Forest</t>
  </si>
  <si>
    <t>Waukegan</t>
  </si>
  <si>
    <t>Fox Lake</t>
  </si>
  <si>
    <t>Zion Benton</t>
  </si>
  <si>
    <t xml:space="preserve">Goal Units: </t>
  </si>
  <si>
    <t>Joliet-Harwood</t>
  </si>
  <si>
    <t>Plainfield</t>
  </si>
  <si>
    <t>Lockport</t>
  </si>
  <si>
    <t>Geneva</t>
  </si>
  <si>
    <t>Wheaton</t>
  </si>
  <si>
    <t>Downers Grove</t>
  </si>
  <si>
    <t>Roosevelt - Aurora</t>
  </si>
  <si>
    <t>Elmhurst</t>
  </si>
  <si>
    <t>Wilmington</t>
  </si>
  <si>
    <t>Marengo</t>
  </si>
  <si>
    <t>Richmond</t>
  </si>
  <si>
    <t>Hampshire</t>
  </si>
  <si>
    <t>Aurora</t>
  </si>
  <si>
    <t>Joliet-St Joseph's Park</t>
  </si>
  <si>
    <t>Roselle</t>
  </si>
  <si>
    <t>Wood Dale</t>
  </si>
  <si>
    <t>New Lenox</t>
  </si>
  <si>
    <t>DeKalb</t>
  </si>
  <si>
    <t>Belvidere</t>
  </si>
  <si>
    <t>Sandwich</t>
  </si>
  <si>
    <t>Pecatonica</t>
  </si>
  <si>
    <t>Oglesby</t>
  </si>
  <si>
    <t>Rockton</t>
  </si>
  <si>
    <t>Genoa</t>
  </si>
  <si>
    <t>Plano</t>
  </si>
  <si>
    <t>Earlville</t>
  </si>
  <si>
    <t>Gardner</t>
  </si>
  <si>
    <t>Durand</t>
  </si>
  <si>
    <t>Kingston</t>
  </si>
  <si>
    <t>Rockford-Lt Robt Carlson</t>
  </si>
  <si>
    <t>Polo</t>
  </si>
  <si>
    <t>Galena</t>
  </si>
  <si>
    <t>Amboy</t>
  </si>
  <si>
    <t>Warren</t>
  </si>
  <si>
    <t>Lena</t>
  </si>
  <si>
    <t>Orangeville</t>
  </si>
  <si>
    <t>Macomb</t>
  </si>
  <si>
    <t>Aledo</t>
  </si>
  <si>
    <t>Monmouth</t>
  </si>
  <si>
    <t>Alexis</t>
  </si>
  <si>
    <t>Dallas City</t>
  </si>
  <si>
    <t>Roseville</t>
  </si>
  <si>
    <t>Warsaw</t>
  </si>
  <si>
    <t>Stronghurst</t>
  </si>
  <si>
    <t>Lewistown</t>
  </si>
  <si>
    <t>Rushville</t>
  </si>
  <si>
    <t>Canton</t>
  </si>
  <si>
    <t>Ipava</t>
  </si>
  <si>
    <t>Vermont</t>
  </si>
  <si>
    <t>Galva</t>
  </si>
  <si>
    <t>Galesburg</t>
  </si>
  <si>
    <t>Abingdon</t>
  </si>
  <si>
    <t>Cuba</t>
  </si>
  <si>
    <t>Woodhull</t>
  </si>
  <si>
    <t>Fairview</t>
  </si>
  <si>
    <t>Knoxville</t>
  </si>
  <si>
    <t>Ursa</t>
  </si>
  <si>
    <t>Alpha</t>
  </si>
  <si>
    <t>Glasford</t>
  </si>
  <si>
    <t>Pekin</t>
  </si>
  <si>
    <t>Magnolia</t>
  </si>
  <si>
    <t>Armington</t>
  </si>
  <si>
    <t>Ladd</t>
  </si>
  <si>
    <t>Bartonville</t>
  </si>
  <si>
    <t>Hennepin</t>
  </si>
  <si>
    <t>Dunlap</t>
  </si>
  <si>
    <t>LeRoy</t>
  </si>
  <si>
    <t>Metamora</t>
  </si>
  <si>
    <t>Cullom</t>
  </si>
  <si>
    <t>Paxton</t>
  </si>
  <si>
    <t>Forrest</t>
  </si>
  <si>
    <t>Sibley</t>
  </si>
  <si>
    <t>Lincoln</t>
  </si>
  <si>
    <t>Atlanta</t>
  </si>
  <si>
    <t>Saybrook</t>
  </si>
  <si>
    <t>Mount Pulaski</t>
  </si>
  <si>
    <t>Emington</t>
  </si>
  <si>
    <t>Saunemin</t>
  </si>
  <si>
    <t>Gibson City</t>
  </si>
  <si>
    <t>McLean</t>
  </si>
  <si>
    <t>Piper City</t>
  </si>
  <si>
    <t>Chatsworth</t>
  </si>
  <si>
    <t>Arrowsmith</t>
  </si>
  <si>
    <t>Heyworth</t>
  </si>
  <si>
    <t>Normal</t>
  </si>
  <si>
    <t>Roberts</t>
  </si>
  <si>
    <t>New Holland</t>
  </si>
  <si>
    <t>Kempton</t>
  </si>
  <si>
    <t>Cornell</t>
  </si>
  <si>
    <t>Towanda</t>
  </si>
  <si>
    <t>Westville</t>
  </si>
  <si>
    <t>Marshall</t>
  </si>
  <si>
    <t>Georgetown</t>
  </si>
  <si>
    <t>Danville</t>
  </si>
  <si>
    <t>Hume</t>
  </si>
  <si>
    <t>Hoopeston</t>
  </si>
  <si>
    <t>Chebanse</t>
  </si>
  <si>
    <t>Buckley</t>
  </si>
  <si>
    <t>Gilman</t>
  </si>
  <si>
    <t>Loda</t>
  </si>
  <si>
    <t>Greenup</t>
  </si>
  <si>
    <t>Ashkum</t>
  </si>
  <si>
    <t>Thawville</t>
  </si>
  <si>
    <t>Toledo</t>
  </si>
  <si>
    <t>Catlin</t>
  </si>
  <si>
    <t>Brocton</t>
  </si>
  <si>
    <t>Tuscola</t>
  </si>
  <si>
    <t>Farmer City</t>
  </si>
  <si>
    <t>Macon</t>
  </si>
  <si>
    <t>Shelbyville</t>
  </si>
  <si>
    <t>Mattoon</t>
  </si>
  <si>
    <t>Deland</t>
  </si>
  <si>
    <t>Clinton</t>
  </si>
  <si>
    <t>Decatur</t>
  </si>
  <si>
    <t>Strasburg</t>
  </si>
  <si>
    <t>Oconee</t>
  </si>
  <si>
    <t>Findlay</t>
  </si>
  <si>
    <t>Lovington</t>
  </si>
  <si>
    <t>Sidney American Legion</t>
  </si>
  <si>
    <t>Neoga</t>
  </si>
  <si>
    <t>Stewardson</t>
  </si>
  <si>
    <t>Bement</t>
  </si>
  <si>
    <t>Mansfield</t>
  </si>
  <si>
    <t>Windsor</t>
  </si>
  <si>
    <t>Atwood</t>
  </si>
  <si>
    <t>Herrick</t>
  </si>
  <si>
    <t>Penfield-Gifford Memorial</t>
  </si>
  <si>
    <t>Cisco</t>
  </si>
  <si>
    <t>Woodson</t>
  </si>
  <si>
    <t>Jacksonville</t>
  </si>
  <si>
    <t>Jerseyville</t>
  </si>
  <si>
    <t>Batchtown</t>
  </si>
  <si>
    <t>Hardin</t>
  </si>
  <si>
    <t>Grafton</t>
  </si>
  <si>
    <t>Brussels</t>
  </si>
  <si>
    <t>Chandlerville</t>
  </si>
  <si>
    <t>Kane</t>
  </si>
  <si>
    <t>Taylorville</t>
  </si>
  <si>
    <t>Pana</t>
  </si>
  <si>
    <t>Stonington</t>
  </si>
  <si>
    <t>Divernon</t>
  </si>
  <si>
    <t>Raymond</t>
  </si>
  <si>
    <t>Carlinville</t>
  </si>
  <si>
    <t>Bunker Hill</t>
  </si>
  <si>
    <t>Morrisonville</t>
  </si>
  <si>
    <t>Kincaid</t>
  </si>
  <si>
    <t>Nashville</t>
  </si>
  <si>
    <t>O'Fallon</t>
  </si>
  <si>
    <t>Bethalto</t>
  </si>
  <si>
    <t>Okawville</t>
  </si>
  <si>
    <t>Venice Madison</t>
  </si>
  <si>
    <t>Collinsville</t>
  </si>
  <si>
    <t>Glen Carbon</t>
  </si>
  <si>
    <t>Highland</t>
  </si>
  <si>
    <t>Dupo</t>
  </si>
  <si>
    <t>Freeburg</t>
  </si>
  <si>
    <t>St Jacob</t>
  </si>
  <si>
    <t>St Libory</t>
  </si>
  <si>
    <t>Marine</t>
  </si>
  <si>
    <t>New Douglas</t>
  </si>
  <si>
    <t>Smithton</t>
  </si>
  <si>
    <t>Belleville-Stookey</t>
  </si>
  <si>
    <t>Keysport Memorial</t>
  </si>
  <si>
    <t>Newton</t>
  </si>
  <si>
    <t>Lawrenceville</t>
  </si>
  <si>
    <t>Olney</t>
  </si>
  <si>
    <t>Vandalia</t>
  </si>
  <si>
    <t>Salem</t>
  </si>
  <si>
    <t>Flat Rock</t>
  </si>
  <si>
    <t>Mt Vernon</t>
  </si>
  <si>
    <t>Breese</t>
  </si>
  <si>
    <t>New Baden</t>
  </si>
  <si>
    <t>Germantown</t>
  </si>
  <si>
    <t>Mt Carmel</t>
  </si>
  <si>
    <t>Centralia</t>
  </si>
  <si>
    <t>Ramsey</t>
  </si>
  <si>
    <t>Altamont</t>
  </si>
  <si>
    <t>Patoka</t>
  </si>
  <si>
    <t>Ste Marie</t>
  </si>
  <si>
    <t>Albers</t>
  </si>
  <si>
    <t>Edgewood</t>
  </si>
  <si>
    <t>Beckemeyer</t>
  </si>
  <si>
    <t>Aviston</t>
  </si>
  <si>
    <t>Flora</t>
  </si>
  <si>
    <t>Norris City</t>
  </si>
  <si>
    <t>Harrisburg</t>
  </si>
  <si>
    <t>Fairfield</t>
  </si>
  <si>
    <t>Metropolis</t>
  </si>
  <si>
    <t>Carrier Mills</t>
  </si>
  <si>
    <t>Shawneetown</t>
  </si>
  <si>
    <t>Albion</t>
  </si>
  <si>
    <t>Unit Goals:</t>
  </si>
  <si>
    <t>Murphysboro</t>
  </si>
  <si>
    <t>Marion</t>
  </si>
  <si>
    <t>Villa Ridge</t>
  </si>
  <si>
    <t>Benton</t>
  </si>
  <si>
    <t>Anna</t>
  </si>
  <si>
    <t>Carterville</t>
  </si>
  <si>
    <t>Sparta</t>
  </si>
  <si>
    <t>Steeleville</t>
  </si>
  <si>
    <t>Prairie DuRocher</t>
  </si>
  <si>
    <t>Herrin</t>
  </si>
  <si>
    <t>DuQuoin</t>
  </si>
  <si>
    <t>Orient</t>
  </si>
  <si>
    <t>District</t>
  </si>
  <si>
    <t>Division</t>
  </si>
  <si>
    <t>President</t>
  </si>
  <si>
    <t>Units</t>
  </si>
  <si>
    <t>Goal %</t>
  </si>
  <si>
    <t>Headquarters 2910</t>
  </si>
  <si>
    <t>Goal Units</t>
  </si>
  <si>
    <t>Department Membership Chairman</t>
  </si>
  <si>
    <t>Department President</t>
  </si>
  <si>
    <t>IL UNIT 2017</t>
  </si>
  <si>
    <t>Millenium</t>
  </si>
  <si>
    <t>IL UNIT 0551</t>
  </si>
  <si>
    <t>Onarga</t>
  </si>
  <si>
    <t>IL UNIT 1983</t>
  </si>
  <si>
    <t>Ellsworth Meineke (Schaumburg)</t>
  </si>
  <si>
    <t>IL UNIT 1121</t>
  </si>
  <si>
    <t>Rutland</t>
  </si>
  <si>
    <t>Michelle Gorsage</t>
  </si>
  <si>
    <t>April Parkhurst</t>
  </si>
  <si>
    <t>Karen Atkins</t>
  </si>
  <si>
    <t>Balvina "Bo" Ranney</t>
  </si>
  <si>
    <t>Dona Kenney</t>
  </si>
  <si>
    <t>Debbie Myles</t>
  </si>
  <si>
    <t>Diana Owens</t>
  </si>
  <si>
    <t>Locklar-Smith (Freeburg)</t>
  </si>
  <si>
    <t>IL UNIT 0561</t>
  </si>
  <si>
    <t>Manito</t>
  </si>
  <si>
    <t>IL UNIT 0362</t>
  </si>
  <si>
    <t>Staunton</t>
  </si>
  <si>
    <t>Diane Cetera</t>
  </si>
  <si>
    <t>Angela Walker</t>
  </si>
  <si>
    <t>Kathy Pignato</t>
  </si>
  <si>
    <t>Rebecca Marvel</t>
  </si>
  <si>
    <t>Patti Williamson</t>
  </si>
  <si>
    <t>Karen Daesch</t>
  </si>
  <si>
    <t>Diana Steele</t>
  </si>
  <si>
    <t>IL UNIT 0259</t>
  </si>
  <si>
    <t>Cobden</t>
  </si>
  <si>
    <t>Naperville</t>
  </si>
  <si>
    <t>Sue Winger</t>
  </si>
  <si>
    <t>Linda Iberg</t>
  </si>
  <si>
    <t>2026 Final</t>
  </si>
  <si>
    <t>IL UNIT 0043</t>
  </si>
  <si>
    <t>Paid 2027 Members</t>
  </si>
  <si>
    <t>UNIT NUMERIC OBJECTIVES</t>
  </si>
  <si>
    <t>Unit</t>
  </si>
  <si>
    <t>City</t>
  </si>
  <si>
    <t>Objective</t>
  </si>
  <si>
    <t>Percent</t>
  </si>
  <si>
    <t>Bloomington</t>
  </si>
  <si>
    <t>Chicago</t>
  </si>
  <si>
    <t>Calumet City</t>
  </si>
  <si>
    <t>Palos Heights</t>
  </si>
  <si>
    <t>Summit</t>
  </si>
  <si>
    <t>Berwyn</t>
  </si>
  <si>
    <t>Hillside</t>
  </si>
  <si>
    <t>Lyons</t>
  </si>
  <si>
    <t>Maywood</t>
  </si>
  <si>
    <t>La Grange</t>
  </si>
  <si>
    <t>Glenview</t>
  </si>
  <si>
    <t>Northbrook</t>
  </si>
  <si>
    <t>Matteson</t>
  </si>
  <si>
    <t>Lansing</t>
  </si>
  <si>
    <t>Worth</t>
  </si>
  <si>
    <t>Chicago Ridge</t>
  </si>
  <si>
    <t>Arlington Hts</t>
  </si>
  <si>
    <t>Park Ridge</t>
  </si>
  <si>
    <t>Northlake</t>
  </si>
  <si>
    <t>Schaumburg</t>
  </si>
  <si>
    <t>Zion</t>
  </si>
  <si>
    <t>Joliet</t>
  </si>
  <si>
    <t>Saint Charles</t>
  </si>
  <si>
    <t>Lake in the Hills</t>
  </si>
  <si>
    <t>Rockford</t>
  </si>
  <si>
    <t>Mc Connell</t>
  </si>
  <si>
    <t>Cambrige</t>
  </si>
  <si>
    <t>Mendon</t>
  </si>
  <si>
    <t>Colona</t>
  </si>
  <si>
    <t>Mc Nabb</t>
  </si>
  <si>
    <t>Le Roy</t>
  </si>
  <si>
    <t>Mc Lean</t>
  </si>
  <si>
    <t>Arrrowsmith</t>
  </si>
  <si>
    <t>de Land</t>
  </si>
  <si>
    <t>Saint Joseph</t>
  </si>
  <si>
    <t>Penfield</t>
  </si>
  <si>
    <t>O Fallon</t>
  </si>
  <si>
    <t>Venice</t>
  </si>
  <si>
    <t>Saint Jacob</t>
  </si>
  <si>
    <t>Saint Libory</t>
  </si>
  <si>
    <t>Belleville</t>
  </si>
  <si>
    <t>Keyesport</t>
  </si>
  <si>
    <t>Mount Vernon</t>
  </si>
  <si>
    <t>Mount Carmel</t>
  </si>
  <si>
    <t>Saint Francisville</t>
  </si>
  <si>
    <t>Olmsted</t>
  </si>
  <si>
    <t>Steelville</t>
  </si>
  <si>
    <t>Prairie Du Rocher</t>
  </si>
  <si>
    <t>Du Quoin</t>
  </si>
  <si>
    <t xml:space="preserve">American Legion Auxiliary 2027 Membership Report </t>
  </si>
  <si>
    <t>Kria McIntyre</t>
  </si>
  <si>
    <t>Todd Latham</t>
  </si>
  <si>
    <t>Carol McFarland</t>
  </si>
  <si>
    <t>Brenda Munagian</t>
  </si>
  <si>
    <t>Susan Miller</t>
  </si>
  <si>
    <t>Mary Brubach</t>
  </si>
  <si>
    <t>Debbie Hancock</t>
  </si>
  <si>
    <t>Marsha Haag</t>
  </si>
  <si>
    <t>Dot Morris</t>
  </si>
  <si>
    <t>Jodith Lewis</t>
  </si>
  <si>
    <t>Suzie Weiss</t>
  </si>
  <si>
    <t>Peggy Zotz</t>
  </si>
  <si>
    <t>American Legion Auxiliary Membership Report 10/22/2026</t>
  </si>
  <si>
    <t>Marlene Russell</t>
  </si>
  <si>
    <t>Kris McIntyre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</si>
</sst>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;[Red]0"/>
    <numFmt numFmtId="165" formatCode="[$-1010409]#,##0;\-#,##0"/>
    <numFmt numFmtId="166" formatCode="0.000%"/>
    <numFmt numFmtId="167" formatCode="#0;[White]\-#0"/>
    <numFmt numFmtId="168" formatCode="#0.00%;[White]\-#0.00%"/>
  </numFmts>
  <fonts count="22" x14ac:knownFonts="1">
    <font>
      <sz val="10"/>
      <name val="Verdana"/>
    </font>
    <font>
      <sz val="10"/>
      <name val="Verdana"/>
      <family val="2"/>
    </font>
    <font>
      <sz val="8"/>
      <name val="Verdana"/>
      <family val="2"/>
    </font>
    <font>
      <sz val="14"/>
      <name val="Times New Roman"/>
      <family val="1"/>
    </font>
    <font>
      <b/>
      <sz val="14"/>
      <name val="Times New Roman"/>
      <family val="1"/>
    </font>
    <font>
      <u/>
      <sz val="10"/>
      <color indexed="12"/>
      <name val="Verdana"/>
      <family val="2"/>
    </font>
    <font>
      <sz val="14"/>
      <color indexed="8"/>
      <name val="Times New Roman"/>
      <family val="1"/>
    </font>
    <font>
      <b/>
      <sz val="14"/>
      <color indexed="8"/>
      <name val="Times New Roman"/>
      <family val="1"/>
    </font>
    <font>
      <sz val="12"/>
      <color indexed="8"/>
      <name val="Times New Roman"/>
      <family val="1"/>
    </font>
    <font>
      <sz val="12"/>
      <name val="Times New Roman"/>
      <family val="1"/>
    </font>
    <font>
      <b/>
      <sz val="12"/>
      <color indexed="63"/>
      <name val="Times New Roman"/>
      <family val="1"/>
    </font>
    <font>
      <b/>
      <sz val="12"/>
      <name val="Times New Roman"/>
      <family val="1"/>
    </font>
    <font>
      <sz val="12"/>
      <color indexed="9"/>
      <name val="Times New Roman"/>
      <family val="1"/>
    </font>
    <font>
      <sz val="12"/>
      <name val="Calibri"/>
      <family val="2"/>
    </font>
    <font>
      <sz val="14"/>
      <name val="Calibri"/>
      <family val="2"/>
    </font>
    <font>
      <sz val="11"/>
      <color rgb="FF000000"/>
      <name val="Calibri"/>
      <family val="2"/>
      <scheme val="minor"/>
    </font>
    <font>
      <sz val="14"/>
      <color rgb="FF1E1E1E"/>
      <name val="Times New Roman"/>
      <family val="1"/>
    </font>
    <font>
      <sz val="10"/>
      <color rgb="FF000000"/>
      <name val="Arial"/>
      <family val="2"/>
    </font>
    <font>
      <b/>
      <sz val="15"/>
      <color rgb="FF07477D"/>
      <name val="Arial"/>
      <family val="2"/>
    </font>
    <font>
      <sz val="10"/>
      <name val="Arial"/>
      <family val="2"/>
    </font>
    <font>
      <b/>
      <sz val="11"/>
      <color rgb="FFFFFFFF"/>
      <name val="Arial"/>
      <family val="2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7477D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22"/>
      </left>
      <right/>
      <top style="medium">
        <color indexed="22"/>
      </top>
      <bottom style="medium">
        <color indexed="22"/>
      </bottom>
      <diagonal/>
    </border>
    <border>
      <left style="medium">
        <color indexed="22"/>
      </left>
      <right/>
      <top/>
      <bottom style="medium">
        <color indexed="2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indexed="22"/>
      </top>
      <bottom style="medium">
        <color indexed="22"/>
      </bottom>
      <diagonal/>
    </border>
    <border>
      <left/>
      <right/>
      <top/>
      <bottom style="medium">
        <color indexed="2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22"/>
      </right>
      <top/>
      <bottom style="medium">
        <color indexed="22"/>
      </bottom>
      <diagonal/>
    </border>
  </borders>
  <cellStyleXfs count="1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15" fillId="0" borderId="0"/>
    <xf numFmtId="0" fontId="18" fillId="0" borderId="0">
      <alignment horizontal="center" vertical="center" wrapText="1"/>
    </xf>
    <xf numFmtId="0" fontId="19" fillId="6" borderId="0">
      <alignment horizontal="left" vertical="center" wrapText="1"/>
    </xf>
    <xf numFmtId="0" fontId="20" fillId="6" borderId="0">
      <alignment horizontal="left" vertical="center" wrapText="1"/>
    </xf>
    <xf numFmtId="167" fontId="19" fillId="0" borderId="0">
      <alignment horizontal="left" vertical="center" wrapText="1"/>
    </xf>
    <xf numFmtId="0" fontId="19" fillId="0" borderId="0">
      <alignment horizontal="left" vertical="center" wrapText="1"/>
    </xf>
    <xf numFmtId="168" fontId="19" fillId="0" borderId="0">
      <alignment horizontal="left" vertical="center" wrapText="1"/>
    </xf>
    <xf numFmtId="0" fontId="21" fillId="0" borderId="0">
      <alignment horizontal="left" vertical="center" wrapText="1"/>
    </xf>
    <xf numFmtId="167" fontId="21" fillId="0" borderId="0">
      <alignment horizontal="left" vertical="center" wrapText="1"/>
    </xf>
    <xf numFmtId="168" fontId="21" fillId="0" borderId="0">
      <alignment horizontal="left" vertical="center" wrapText="1"/>
    </xf>
  </cellStyleXfs>
  <cellXfs count="8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14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right"/>
    </xf>
    <xf numFmtId="10" fontId="3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/>
    <xf numFmtId="14" fontId="3" fillId="0" borderId="1" xfId="0" applyNumberFormat="1" applyFont="1" applyBorder="1" applyAlignment="1">
      <alignment horizontal="center" wrapText="1"/>
    </xf>
    <xf numFmtId="164" fontId="3" fillId="0" borderId="1" xfId="0" applyNumberFormat="1" applyFont="1" applyBorder="1" applyAlignment="1">
      <alignment horizontal="center" wrapText="1"/>
    </xf>
    <xf numFmtId="10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14" fontId="3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right"/>
    </xf>
    <xf numFmtId="10" fontId="3" fillId="0" borderId="1" xfId="2" applyNumberFormat="1" applyFont="1" applyBorder="1" applyAlignment="1">
      <alignment horizontal="right"/>
    </xf>
    <xf numFmtId="10" fontId="3" fillId="0" borderId="1" xfId="0" applyNumberFormat="1" applyFont="1" applyBorder="1" applyAlignment="1">
      <alignment horizontal="right"/>
    </xf>
    <xf numFmtId="164" fontId="3" fillId="0" borderId="1" xfId="1" applyNumberFormat="1" applyFont="1" applyBorder="1" applyAlignment="1" applyProtection="1">
      <alignment horizontal="right"/>
    </xf>
    <xf numFmtId="164" fontId="6" fillId="0" borderId="1" xfId="1" applyNumberFormat="1" applyFont="1" applyBorder="1" applyAlignment="1" applyProtection="1">
      <alignment horizontal="right"/>
    </xf>
    <xf numFmtId="10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10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1" fontId="6" fillId="0" borderId="0" xfId="0" applyNumberFormat="1" applyFont="1" applyAlignment="1">
      <alignment horizontal="center"/>
    </xf>
    <xf numFmtId="0" fontId="10" fillId="2" borderId="0" xfId="0" applyFont="1" applyFill="1" applyAlignment="1">
      <alignment horizontal="center" vertical="top"/>
    </xf>
    <xf numFmtId="0" fontId="8" fillId="0" borderId="2" xfId="0" applyFont="1" applyBorder="1" applyAlignment="1">
      <alignment vertical="top"/>
    </xf>
    <xf numFmtId="0" fontId="9" fillId="0" borderId="0" xfId="0" applyFont="1"/>
    <xf numFmtId="0" fontId="12" fillId="0" borderId="0" xfId="0" applyFont="1" applyAlignment="1">
      <alignment vertical="top"/>
    </xf>
    <xf numFmtId="165" fontId="9" fillId="0" borderId="0" xfId="0" applyNumberFormat="1" applyFont="1"/>
    <xf numFmtId="0" fontId="9" fillId="0" borderId="0" xfId="0" applyFont="1" applyAlignment="1">
      <alignment horizontal="center"/>
    </xf>
    <xf numFmtId="0" fontId="12" fillId="0" borderId="0" xfId="0" applyFont="1" applyAlignment="1">
      <alignment horizontal="center" vertical="top"/>
    </xf>
    <xf numFmtId="0" fontId="8" fillId="5" borderId="2" xfId="0" applyFont="1" applyFill="1" applyBorder="1" applyAlignment="1">
      <alignment horizontal="center" vertical="top"/>
    </xf>
    <xf numFmtId="14" fontId="3" fillId="0" borderId="1" xfId="0" applyNumberFormat="1" applyFont="1" applyBorder="1" applyAlignment="1" applyProtection="1">
      <alignment horizontal="center"/>
      <protection locked="0"/>
    </xf>
    <xf numFmtId="164" fontId="3" fillId="0" borderId="0" xfId="0" applyNumberFormat="1" applyFont="1" applyAlignment="1">
      <alignment horizontal="center"/>
    </xf>
    <xf numFmtId="0" fontId="6" fillId="0" borderId="0" xfId="0" applyFont="1" applyAlignment="1">
      <alignment horizontal="center" wrapText="1"/>
    </xf>
    <xf numFmtId="0" fontId="6" fillId="0" borderId="0" xfId="0" applyFont="1" applyAlignment="1" applyProtection="1">
      <alignment horizontal="center"/>
      <protection locked="0"/>
    </xf>
    <xf numFmtId="0" fontId="11" fillId="0" borderId="3" xfId="0" applyFont="1" applyBorder="1" applyAlignment="1">
      <alignment horizontal="center"/>
    </xf>
    <xf numFmtId="0" fontId="11" fillId="5" borderId="3" xfId="0" applyFont="1" applyFill="1" applyBorder="1" applyAlignment="1">
      <alignment horizontal="center"/>
    </xf>
    <xf numFmtId="14" fontId="3" fillId="0" borderId="1" xfId="0" applyNumberFormat="1" applyFont="1" applyBorder="1"/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9" fillId="0" borderId="4" xfId="0" applyFont="1" applyBorder="1"/>
    <xf numFmtId="0" fontId="9" fillId="0" borderId="1" xfId="0" applyFont="1" applyBorder="1"/>
    <xf numFmtId="0" fontId="8" fillId="0" borderId="5" xfId="0" applyFont="1" applyBorder="1" applyAlignment="1">
      <alignment vertical="top"/>
    </xf>
    <xf numFmtId="165" fontId="8" fillId="0" borderId="1" xfId="0" applyNumberFormat="1" applyFont="1" applyBorder="1" applyAlignment="1">
      <alignment horizontal="right" vertical="top"/>
    </xf>
    <xf numFmtId="0" fontId="16" fillId="0" borderId="0" xfId="0" applyFont="1"/>
    <xf numFmtId="166" fontId="7" fillId="0" borderId="0" xfId="2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0" fontId="3" fillId="0" borderId="1" xfId="0" applyFont="1" applyBorder="1" applyAlignment="1">
      <alignment wrapText="1"/>
    </xf>
    <xf numFmtId="165" fontId="8" fillId="0" borderId="7" xfId="0" applyNumberFormat="1" applyFont="1" applyBorder="1" applyAlignment="1">
      <alignment horizontal="center" vertical="top"/>
    </xf>
    <xf numFmtId="0" fontId="0" fillId="0" borderId="1" xfId="0" applyBorder="1"/>
    <xf numFmtId="0" fontId="11" fillId="0" borderId="4" xfId="0" applyFont="1" applyBorder="1" applyAlignment="1">
      <alignment horizontal="center"/>
    </xf>
    <xf numFmtId="0" fontId="8" fillId="0" borderId="5" xfId="0" applyFont="1" applyBorder="1" applyAlignment="1">
      <alignment horizontal="left" vertical="center"/>
    </xf>
    <xf numFmtId="0" fontId="10" fillId="3" borderId="6" xfId="0" applyFont="1" applyFill="1" applyBorder="1" applyAlignment="1">
      <alignment horizontal="center" vertical="top"/>
    </xf>
    <xf numFmtId="0" fontId="10" fillId="2" borderId="8" xfId="0" applyFont="1" applyFill="1" applyBorder="1" applyAlignment="1">
      <alignment horizontal="center" vertical="top"/>
    </xf>
    <xf numFmtId="165" fontId="8" fillId="0" borderId="9" xfId="0" applyNumberFormat="1" applyFont="1" applyBorder="1" applyAlignment="1">
      <alignment horizontal="right" vertical="top"/>
    </xf>
    <xf numFmtId="165" fontId="8" fillId="0" borderId="10" xfId="0" applyNumberFormat="1" applyFont="1" applyBorder="1" applyAlignment="1">
      <alignment horizontal="right" vertical="top"/>
    </xf>
    <xf numFmtId="165" fontId="8" fillId="0" borderId="0" xfId="0" applyNumberFormat="1" applyFont="1" applyAlignment="1">
      <alignment horizontal="right" vertical="top"/>
    </xf>
    <xf numFmtId="165" fontId="8" fillId="0" borderId="11" xfId="0" applyNumberFormat="1" applyFont="1" applyBorder="1" applyAlignment="1">
      <alignment horizontal="right" vertical="top"/>
    </xf>
    <xf numFmtId="165" fontId="8" fillId="0" borderId="12" xfId="0" applyNumberFormat="1" applyFont="1" applyBorder="1" applyAlignment="1">
      <alignment horizontal="right" vertical="top"/>
    </xf>
    <xf numFmtId="0" fontId="10" fillId="2" borderId="1" xfId="0" applyFont="1" applyFill="1" applyBorder="1" applyAlignment="1">
      <alignment horizontal="center" vertical="top"/>
    </xf>
    <xf numFmtId="0" fontId="17" fillId="0" borderId="1" xfId="0" applyFont="1" applyBorder="1" applyAlignment="1" applyProtection="1">
      <alignment horizontal="right" vertical="top" wrapText="1" readingOrder="1"/>
      <protection locked="0"/>
    </xf>
    <xf numFmtId="0" fontId="19" fillId="6" borderId="0" xfId="5">
      <alignment horizontal="left" vertical="center" wrapText="1"/>
    </xf>
    <xf numFmtId="0" fontId="20" fillId="6" borderId="0" xfId="6">
      <alignment horizontal="left" vertical="center" wrapText="1"/>
    </xf>
    <xf numFmtId="167" fontId="19" fillId="0" borderId="0" xfId="7">
      <alignment horizontal="left" vertical="center" wrapText="1"/>
    </xf>
    <xf numFmtId="0" fontId="19" fillId="0" borderId="0" xfId="8">
      <alignment horizontal="left" vertical="center" wrapText="1"/>
    </xf>
    <xf numFmtId="168" fontId="19" fillId="0" borderId="0" xfId="9">
      <alignment horizontal="left" vertical="center" wrapText="1"/>
    </xf>
    <xf numFmtId="0" fontId="21" fillId="0" borderId="0" xfId="10">
      <alignment horizontal="left" vertical="center" wrapText="1"/>
    </xf>
    <xf numFmtId="167" fontId="21" fillId="0" borderId="0" xfId="11">
      <alignment horizontal="left" vertical="center" wrapText="1"/>
    </xf>
    <xf numFmtId="168" fontId="21" fillId="0" borderId="0" xfId="12">
      <alignment horizontal="left" vertical="center" wrapText="1"/>
    </xf>
    <xf numFmtId="0" fontId="10" fillId="2" borderId="0" xfId="0" applyFont="1" applyFill="1" applyAlignment="1">
      <alignment vertical="top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8" fillId="0" borderId="0" xfId="4">
      <alignment horizontal="center" vertical="center" wrapText="1"/>
    </xf>
  </cellXfs>
  <cellStyles count="13">
    <cellStyle name="Hyperlink" xfId="1" builtinId="8"/>
    <cellStyle name="Normal" xfId="0" builtinId="0"/>
    <cellStyle name="Normal 2" xfId="3" xr:uid="{90191522-FD99-473F-91DA-65ADE44B06EE}"/>
    <cellStyle name="Percent" xfId="2" builtinId="5"/>
    <cellStyle name="wr_0" xfId="4" xr:uid="{8D3FD5E3-7DCF-5447-828D-3341C1D25629}"/>
    <cellStyle name="wr_1" xfId="5" xr:uid="{D26CCED4-EC32-1147-A826-34B899D06366}"/>
    <cellStyle name="wr_2" xfId="6" xr:uid="{0A3A6F97-7185-8949-A594-23950608D7A1}"/>
    <cellStyle name="wr_3" xfId="7" xr:uid="{69CDE74F-6FC1-5F4C-9C30-2EFD2D759D41}"/>
    <cellStyle name="wr_4" xfId="8" xr:uid="{E3F8C9CE-F431-D04E-BE3A-2A1F6C296E7E}"/>
    <cellStyle name="wr_5" xfId="9" xr:uid="{9A7943FF-CB52-0840-90DD-7841EB06D5BC}"/>
    <cellStyle name="wr_6" xfId="10" xr:uid="{764369FB-1A77-244E-8C3E-AB186D37522B}"/>
    <cellStyle name="wr_7" xfId="11" xr:uid="{0ADCB1A0-3F42-2F42-955F-D6F1FB4F1883}"/>
    <cellStyle name="wr_8" xfId="12" xr:uid="{0D36410E-7969-8349-BE41-FAA016B4B0A7}"/>
  </cellStyles>
  <dxfs count="29"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Medium7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6E2E5-8A9A-D842-A7C6-4B07BD61AACE}">
  <dimension ref="A1:I460"/>
  <sheetViews>
    <sheetView zoomScale="96" zoomScaleNormal="96" workbookViewId="0">
      <selection activeCell="G7" sqref="G7"/>
    </sheetView>
  </sheetViews>
  <sheetFormatPr defaultColWidth="8.81640625" defaultRowHeight="12.6" x14ac:dyDescent="0.2"/>
  <cols>
    <col min="1" max="3" width="14.36328125" customWidth="1"/>
    <col min="4" max="4" width="17.81640625" customWidth="1"/>
    <col min="5" max="9" width="14.36328125" customWidth="1"/>
  </cols>
  <sheetData>
    <row r="1" spans="1:9" ht="18.75" customHeight="1" x14ac:dyDescent="0.2">
      <c r="A1" s="80" t="s">
        <v>1037</v>
      </c>
      <c r="B1" s="80"/>
      <c r="C1" s="80"/>
      <c r="D1" s="80"/>
      <c r="E1" s="80"/>
      <c r="F1" s="80"/>
      <c r="G1" s="80"/>
      <c r="H1" s="80"/>
      <c r="I1" s="80"/>
    </row>
    <row r="2" spans="1:9" ht="12.75" customHeight="1" x14ac:dyDescent="0.2"/>
    <row r="3" spans="1:9" ht="20.25" customHeight="1" x14ac:dyDescent="0.2">
      <c r="A3" s="69"/>
      <c r="B3" s="69"/>
      <c r="C3" s="70" t="s">
        <v>1038</v>
      </c>
      <c r="D3" s="70" t="s">
        <v>1039</v>
      </c>
      <c r="E3" s="70" t="s">
        <v>1040</v>
      </c>
      <c r="F3" s="70" t="s">
        <v>4</v>
      </c>
      <c r="G3" s="70" t="s">
        <v>3</v>
      </c>
      <c r="H3" s="70" t="s">
        <v>5</v>
      </c>
      <c r="I3" s="70" t="s">
        <v>1041</v>
      </c>
    </row>
    <row r="4" spans="1:9" ht="12" customHeight="1" x14ac:dyDescent="0.2">
      <c r="A4" s="71"/>
    </row>
    <row r="5" spans="1:9" ht="12" customHeight="1" x14ac:dyDescent="0.2">
      <c r="B5" s="71"/>
    </row>
    <row r="6" spans="1:9" ht="13.2" x14ac:dyDescent="0.2">
      <c r="C6" s="71">
        <v>2910</v>
      </c>
      <c r="D6" s="72" t="s">
        <v>1042</v>
      </c>
      <c r="E6" s="71">
        <v>599</v>
      </c>
      <c r="F6" s="71">
        <v>0</v>
      </c>
      <c r="G6" s="71">
        <v>289</v>
      </c>
      <c r="H6" s="71">
        <v>289</v>
      </c>
      <c r="I6" s="73">
        <v>0.48247078464106841</v>
      </c>
    </row>
    <row r="7" spans="1:9" ht="30" customHeight="1" x14ac:dyDescent="0.2">
      <c r="C7" s="74" t="s">
        <v>5</v>
      </c>
      <c r="E7" s="75">
        <v>599</v>
      </c>
      <c r="F7" s="75">
        <v>0</v>
      </c>
      <c r="G7" s="75">
        <v>289</v>
      </c>
      <c r="H7" s="75">
        <v>289</v>
      </c>
      <c r="I7" s="76">
        <v>0.48247078464106841</v>
      </c>
    </row>
    <row r="8" spans="1:9" ht="24.75" customHeight="1" x14ac:dyDescent="0.2">
      <c r="C8" s="74" t="s">
        <v>5</v>
      </c>
      <c r="E8" s="75">
        <v>599</v>
      </c>
      <c r="F8" s="75">
        <v>0</v>
      </c>
      <c r="G8" s="75">
        <v>289</v>
      </c>
      <c r="H8" s="75">
        <v>289</v>
      </c>
      <c r="I8" s="76">
        <v>0.48247078464106841</v>
      </c>
    </row>
    <row r="9" spans="1:9" ht="17.25" customHeight="1" x14ac:dyDescent="0.2"/>
    <row r="10" spans="1:9" ht="13.2" x14ac:dyDescent="0.2">
      <c r="A10" s="71">
        <v>1</v>
      </c>
    </row>
    <row r="11" spans="1:9" ht="13.2" x14ac:dyDescent="0.2">
      <c r="B11" s="71">
        <v>2</v>
      </c>
    </row>
    <row r="12" spans="1:9" ht="13.2" x14ac:dyDescent="0.2">
      <c r="C12" s="71">
        <v>135</v>
      </c>
      <c r="D12" s="72" t="s">
        <v>332</v>
      </c>
      <c r="E12" s="71">
        <v>10</v>
      </c>
      <c r="F12" s="71">
        <v>0</v>
      </c>
      <c r="G12" s="71">
        <v>0</v>
      </c>
      <c r="H12" s="71">
        <v>0</v>
      </c>
      <c r="I12" s="73">
        <v>0</v>
      </c>
    </row>
    <row r="13" spans="1:9" ht="13.2" x14ac:dyDescent="0.2">
      <c r="C13" s="71">
        <v>923</v>
      </c>
      <c r="D13" s="72" t="s">
        <v>1043</v>
      </c>
      <c r="E13" s="71">
        <v>17</v>
      </c>
      <c r="F13" s="71">
        <v>0</v>
      </c>
      <c r="G13" s="71">
        <v>3</v>
      </c>
      <c r="H13" s="71">
        <v>3</v>
      </c>
      <c r="I13" s="73">
        <v>0.17647058823529413</v>
      </c>
    </row>
    <row r="14" spans="1:9" ht="13.2" x14ac:dyDescent="0.2">
      <c r="C14" s="71">
        <v>973</v>
      </c>
      <c r="D14" s="72" t="s">
        <v>1043</v>
      </c>
      <c r="E14" s="71">
        <v>16</v>
      </c>
      <c r="F14" s="71">
        <v>0</v>
      </c>
      <c r="G14" s="71">
        <v>3</v>
      </c>
      <c r="H14" s="71">
        <v>3</v>
      </c>
      <c r="I14" s="73">
        <v>0.1875</v>
      </c>
    </row>
    <row r="15" spans="1:9" ht="13.2" x14ac:dyDescent="0.2">
      <c r="C15" s="71">
        <v>1052</v>
      </c>
      <c r="D15" s="72" t="s">
        <v>1043</v>
      </c>
      <c r="E15" s="71">
        <v>16</v>
      </c>
      <c r="F15" s="71">
        <v>0</v>
      </c>
      <c r="G15" s="71">
        <v>0</v>
      </c>
      <c r="H15" s="71">
        <v>0</v>
      </c>
      <c r="I15" s="73">
        <v>0</v>
      </c>
    </row>
    <row r="16" spans="1:9" ht="30" customHeight="1" x14ac:dyDescent="0.2">
      <c r="C16" s="74" t="s">
        <v>5</v>
      </c>
      <c r="E16" s="75">
        <v>59</v>
      </c>
      <c r="F16" s="75">
        <v>0</v>
      </c>
      <c r="G16" s="75">
        <v>6</v>
      </c>
      <c r="H16" s="75">
        <v>6</v>
      </c>
      <c r="I16" s="76">
        <v>0.10169491525423728</v>
      </c>
    </row>
    <row r="17" spans="2:9" ht="13.2" x14ac:dyDescent="0.2">
      <c r="B17" s="71">
        <v>3</v>
      </c>
    </row>
    <row r="18" spans="2:9" ht="13.2" x14ac:dyDescent="0.2">
      <c r="C18" s="71">
        <v>87</v>
      </c>
      <c r="D18" s="72" t="s">
        <v>1043</v>
      </c>
      <c r="E18" s="71">
        <v>24</v>
      </c>
      <c r="F18" s="71">
        <v>0</v>
      </c>
      <c r="G18" s="71">
        <v>13</v>
      </c>
      <c r="H18" s="71">
        <v>13</v>
      </c>
      <c r="I18" s="73">
        <v>0.54166666666666663</v>
      </c>
    </row>
    <row r="19" spans="2:9" ht="13.2" x14ac:dyDescent="0.2">
      <c r="C19" s="71">
        <v>388</v>
      </c>
      <c r="D19" s="72" t="s">
        <v>1043</v>
      </c>
      <c r="E19" s="71">
        <v>24</v>
      </c>
      <c r="F19" s="71">
        <v>0</v>
      </c>
      <c r="G19" s="71">
        <v>1</v>
      </c>
      <c r="H19" s="71">
        <v>1</v>
      </c>
      <c r="I19" s="73">
        <v>4.1666666666666671E-2</v>
      </c>
    </row>
    <row r="20" spans="2:9" ht="13.2" x14ac:dyDescent="0.2">
      <c r="C20" s="71">
        <v>915</v>
      </c>
      <c r="D20" s="72" t="s">
        <v>1044</v>
      </c>
      <c r="E20" s="71">
        <v>17</v>
      </c>
      <c r="F20" s="71">
        <v>2</v>
      </c>
      <c r="G20" s="71">
        <v>8</v>
      </c>
      <c r="H20" s="71">
        <v>10</v>
      </c>
      <c r="I20" s="73">
        <v>0.58823529411764708</v>
      </c>
    </row>
    <row r="21" spans="2:9" ht="13.2" x14ac:dyDescent="0.2">
      <c r="C21" s="71">
        <v>2017</v>
      </c>
      <c r="D21" s="72" t="s">
        <v>1043</v>
      </c>
      <c r="E21" s="71">
        <v>40</v>
      </c>
      <c r="F21" s="71">
        <v>0</v>
      </c>
      <c r="G21" s="71">
        <v>7</v>
      </c>
      <c r="H21" s="71">
        <v>7</v>
      </c>
      <c r="I21" s="73">
        <v>0.17499999999999999</v>
      </c>
    </row>
    <row r="22" spans="2:9" ht="30" customHeight="1" x14ac:dyDescent="0.2">
      <c r="C22" s="74" t="s">
        <v>5</v>
      </c>
      <c r="E22" s="75">
        <v>105</v>
      </c>
      <c r="F22" s="75">
        <v>2</v>
      </c>
      <c r="G22" s="75">
        <v>29</v>
      </c>
      <c r="H22" s="75">
        <v>31</v>
      </c>
      <c r="I22" s="76">
        <v>0.29523809523809524</v>
      </c>
    </row>
    <row r="23" spans="2:9" ht="13.2" x14ac:dyDescent="0.2">
      <c r="B23" s="71">
        <v>4</v>
      </c>
    </row>
    <row r="24" spans="2:9" ht="13.2" x14ac:dyDescent="0.2">
      <c r="C24" s="71">
        <v>207</v>
      </c>
      <c r="D24" s="72" t="s">
        <v>1045</v>
      </c>
      <c r="E24" s="71">
        <v>12</v>
      </c>
      <c r="F24" s="71">
        <v>0</v>
      </c>
      <c r="G24" s="71">
        <v>9</v>
      </c>
      <c r="H24" s="71">
        <v>9</v>
      </c>
      <c r="I24" s="73">
        <v>0.75</v>
      </c>
    </row>
    <row r="25" spans="2:9" ht="13.2" x14ac:dyDescent="0.2">
      <c r="C25" s="71">
        <v>231</v>
      </c>
      <c r="D25" s="72" t="s">
        <v>1043</v>
      </c>
      <c r="E25" s="71">
        <v>35</v>
      </c>
      <c r="F25" s="71">
        <v>0</v>
      </c>
      <c r="G25" s="71">
        <v>2</v>
      </c>
      <c r="H25" s="71">
        <v>2</v>
      </c>
      <c r="I25" s="73">
        <v>5.7142857142857148E-2</v>
      </c>
    </row>
    <row r="26" spans="2:9" ht="13.2" x14ac:dyDescent="0.2">
      <c r="C26" s="71">
        <v>271</v>
      </c>
      <c r="D26" s="72" t="s">
        <v>1043</v>
      </c>
      <c r="E26" s="71">
        <v>28</v>
      </c>
      <c r="F26" s="71">
        <v>0</v>
      </c>
      <c r="G26" s="71">
        <v>1</v>
      </c>
      <c r="H26" s="71">
        <v>1</v>
      </c>
      <c r="I26" s="73">
        <v>3.5714285714285719E-2</v>
      </c>
    </row>
    <row r="27" spans="2:9" ht="13.2" x14ac:dyDescent="0.2">
      <c r="C27" s="71">
        <v>714</v>
      </c>
      <c r="D27" s="72" t="s">
        <v>1043</v>
      </c>
      <c r="E27" s="71">
        <v>20</v>
      </c>
      <c r="F27" s="71">
        <v>0</v>
      </c>
      <c r="G27" s="71">
        <v>3</v>
      </c>
      <c r="H27" s="71">
        <v>3</v>
      </c>
      <c r="I27" s="73">
        <v>0.15</v>
      </c>
    </row>
    <row r="28" spans="2:9" ht="13.2" x14ac:dyDescent="0.2">
      <c r="C28" s="71">
        <v>735</v>
      </c>
      <c r="D28" s="72" t="s">
        <v>1046</v>
      </c>
      <c r="E28" s="71">
        <v>37</v>
      </c>
      <c r="F28" s="71">
        <v>3</v>
      </c>
      <c r="G28" s="71">
        <v>22</v>
      </c>
      <c r="H28" s="71">
        <v>25</v>
      </c>
      <c r="I28" s="73">
        <v>0.67567567567567566</v>
      </c>
    </row>
    <row r="29" spans="2:9" ht="13.2" x14ac:dyDescent="0.2">
      <c r="C29" s="71">
        <v>986</v>
      </c>
      <c r="D29" s="72" t="s">
        <v>1043</v>
      </c>
      <c r="E29" s="71">
        <v>42</v>
      </c>
      <c r="F29" s="71">
        <v>3</v>
      </c>
      <c r="G29" s="71">
        <v>18</v>
      </c>
      <c r="H29" s="71">
        <v>21</v>
      </c>
      <c r="I29" s="73">
        <v>0.5</v>
      </c>
    </row>
    <row r="30" spans="2:9" ht="13.2" x14ac:dyDescent="0.2">
      <c r="C30" s="71">
        <v>1109</v>
      </c>
      <c r="D30" s="72" t="s">
        <v>1043</v>
      </c>
      <c r="E30" s="71">
        <v>15</v>
      </c>
      <c r="F30" s="71">
        <v>2</v>
      </c>
      <c r="G30" s="71">
        <v>9</v>
      </c>
      <c r="H30" s="71">
        <v>11</v>
      </c>
      <c r="I30" s="73">
        <v>0.73333333333333328</v>
      </c>
    </row>
    <row r="31" spans="2:9" ht="30" customHeight="1" x14ac:dyDescent="0.2">
      <c r="C31" s="74" t="s">
        <v>5</v>
      </c>
      <c r="E31" s="75">
        <v>189</v>
      </c>
      <c r="F31" s="75">
        <v>8</v>
      </c>
      <c r="G31" s="75">
        <v>64</v>
      </c>
      <c r="H31" s="75">
        <v>72</v>
      </c>
      <c r="I31" s="76">
        <v>0.38095238095238093</v>
      </c>
    </row>
    <row r="32" spans="2:9" ht="13.2" x14ac:dyDescent="0.2">
      <c r="B32" s="71">
        <v>5</v>
      </c>
    </row>
    <row r="33" spans="2:9" ht="13.2" x14ac:dyDescent="0.2">
      <c r="C33" s="71">
        <v>96</v>
      </c>
      <c r="D33" s="72" t="s">
        <v>110</v>
      </c>
      <c r="E33" s="71">
        <v>58</v>
      </c>
      <c r="F33" s="71">
        <v>0</v>
      </c>
      <c r="G33" s="71">
        <v>1</v>
      </c>
      <c r="H33" s="71">
        <v>1</v>
      </c>
      <c r="I33" s="73">
        <v>1.7241379310344827E-2</v>
      </c>
    </row>
    <row r="34" spans="2:9" ht="13.2" x14ac:dyDescent="0.2">
      <c r="C34" s="71">
        <v>256</v>
      </c>
      <c r="D34" s="72" t="s">
        <v>1047</v>
      </c>
      <c r="E34" s="71">
        <v>53</v>
      </c>
      <c r="F34" s="71">
        <v>0</v>
      </c>
      <c r="G34" s="71">
        <v>5</v>
      </c>
      <c r="H34" s="71">
        <v>5</v>
      </c>
      <c r="I34" s="73">
        <v>9.4339622641509441E-2</v>
      </c>
    </row>
    <row r="35" spans="2:9" ht="13.2" x14ac:dyDescent="0.2">
      <c r="C35" s="71">
        <v>623</v>
      </c>
      <c r="D35" s="72" t="s">
        <v>1043</v>
      </c>
      <c r="E35" s="71">
        <v>13</v>
      </c>
      <c r="F35" s="71">
        <v>0</v>
      </c>
      <c r="G35" s="71">
        <v>0</v>
      </c>
      <c r="H35" s="71">
        <v>0</v>
      </c>
      <c r="I35" s="73">
        <v>0</v>
      </c>
    </row>
    <row r="36" spans="2:9" ht="13.2" x14ac:dyDescent="0.2">
      <c r="C36" s="71">
        <v>626</v>
      </c>
      <c r="D36" s="72" t="s">
        <v>1048</v>
      </c>
      <c r="E36" s="71">
        <v>18</v>
      </c>
      <c r="F36" s="71">
        <v>0</v>
      </c>
      <c r="G36" s="71">
        <v>3</v>
      </c>
      <c r="H36" s="71">
        <v>3</v>
      </c>
      <c r="I36" s="73">
        <v>0.16666666666666669</v>
      </c>
    </row>
    <row r="37" spans="2:9" ht="13.2" x14ac:dyDescent="0.2">
      <c r="C37" s="71">
        <v>687</v>
      </c>
      <c r="D37" s="72" t="s">
        <v>535</v>
      </c>
      <c r="E37" s="71">
        <v>47</v>
      </c>
      <c r="F37" s="71">
        <v>0</v>
      </c>
      <c r="G37" s="71">
        <v>1</v>
      </c>
      <c r="H37" s="71">
        <v>1</v>
      </c>
      <c r="I37" s="73">
        <v>2.1276595744680851E-2</v>
      </c>
    </row>
    <row r="38" spans="2:9" ht="13.2" x14ac:dyDescent="0.2">
      <c r="C38" s="71">
        <v>699</v>
      </c>
      <c r="D38" s="72" t="s">
        <v>1049</v>
      </c>
      <c r="E38" s="71">
        <v>18</v>
      </c>
      <c r="F38" s="71">
        <v>0</v>
      </c>
      <c r="G38" s="71">
        <v>0</v>
      </c>
      <c r="H38" s="71">
        <v>0</v>
      </c>
      <c r="I38" s="73">
        <v>0</v>
      </c>
    </row>
    <row r="39" spans="2:9" ht="13.2" x14ac:dyDescent="0.2">
      <c r="C39" s="71">
        <v>838</v>
      </c>
      <c r="D39" s="72" t="s">
        <v>1050</v>
      </c>
      <c r="E39" s="71">
        <v>13</v>
      </c>
      <c r="F39" s="71">
        <v>0</v>
      </c>
      <c r="G39" s="71">
        <v>2</v>
      </c>
      <c r="H39" s="71">
        <v>2</v>
      </c>
      <c r="I39" s="73">
        <v>0.15384615384615385</v>
      </c>
    </row>
    <row r="40" spans="2:9" ht="13.2" x14ac:dyDescent="0.2">
      <c r="C40" s="71">
        <v>1016</v>
      </c>
      <c r="D40" s="72" t="s">
        <v>669</v>
      </c>
      <c r="E40" s="71">
        <v>28</v>
      </c>
      <c r="F40" s="71">
        <v>0</v>
      </c>
      <c r="G40" s="71">
        <v>1</v>
      </c>
      <c r="H40" s="71">
        <v>1</v>
      </c>
      <c r="I40" s="73">
        <v>3.5714285714285719E-2</v>
      </c>
    </row>
    <row r="41" spans="2:9" ht="13.2" x14ac:dyDescent="0.2">
      <c r="C41" s="71">
        <v>1941</v>
      </c>
      <c r="D41" s="72" t="s">
        <v>1051</v>
      </c>
      <c r="E41" s="71">
        <v>45</v>
      </c>
      <c r="F41" s="71">
        <v>0</v>
      </c>
      <c r="G41" s="71">
        <v>15</v>
      </c>
      <c r="H41" s="71">
        <v>15</v>
      </c>
      <c r="I41" s="73">
        <v>0.33333333333333337</v>
      </c>
    </row>
    <row r="42" spans="2:9" ht="30" customHeight="1" x14ac:dyDescent="0.2">
      <c r="C42" s="74" t="s">
        <v>5</v>
      </c>
      <c r="E42" s="75">
        <v>293</v>
      </c>
      <c r="F42" s="75">
        <v>0</v>
      </c>
      <c r="G42" s="75">
        <v>28</v>
      </c>
      <c r="H42" s="75">
        <v>28</v>
      </c>
      <c r="I42" s="76">
        <v>9.556313993174062E-2</v>
      </c>
    </row>
    <row r="43" spans="2:9" ht="13.2" x14ac:dyDescent="0.2">
      <c r="B43" s="71">
        <v>7</v>
      </c>
    </row>
    <row r="44" spans="2:9" ht="13.2" x14ac:dyDescent="0.2">
      <c r="C44" s="71">
        <v>134</v>
      </c>
      <c r="D44" s="72" t="s">
        <v>143</v>
      </c>
      <c r="E44" s="71">
        <v>86</v>
      </c>
      <c r="F44" s="71">
        <v>0</v>
      </c>
      <c r="G44" s="71">
        <v>27</v>
      </c>
      <c r="H44" s="71">
        <v>27</v>
      </c>
      <c r="I44" s="73">
        <v>0.31395348837209303</v>
      </c>
    </row>
    <row r="45" spans="2:9" ht="13.2" x14ac:dyDescent="0.2">
      <c r="C45" s="71">
        <v>166</v>
      </c>
      <c r="D45" s="72" t="s">
        <v>1052</v>
      </c>
      <c r="E45" s="71">
        <v>21</v>
      </c>
      <c r="F45" s="71">
        <v>0</v>
      </c>
      <c r="G45" s="71">
        <v>2</v>
      </c>
      <c r="H45" s="71">
        <v>2</v>
      </c>
      <c r="I45" s="73">
        <v>9.5238095238095233E-2</v>
      </c>
    </row>
    <row r="46" spans="2:9" ht="13.2" x14ac:dyDescent="0.2">
      <c r="C46" s="71">
        <v>791</v>
      </c>
      <c r="D46" s="72" t="s">
        <v>1053</v>
      </c>
      <c r="E46" s="71">
        <v>50</v>
      </c>
      <c r="F46" s="71">
        <v>0</v>
      </c>
      <c r="G46" s="71">
        <v>9</v>
      </c>
      <c r="H46" s="71">
        <v>9</v>
      </c>
      <c r="I46" s="73">
        <v>0.18</v>
      </c>
    </row>
    <row r="47" spans="2:9" ht="30" customHeight="1" x14ac:dyDescent="0.2">
      <c r="C47" s="74" t="s">
        <v>5</v>
      </c>
      <c r="E47" s="75">
        <v>157</v>
      </c>
      <c r="F47" s="75">
        <v>0</v>
      </c>
      <c r="G47" s="75">
        <v>38</v>
      </c>
      <c r="H47" s="75">
        <v>38</v>
      </c>
      <c r="I47" s="76">
        <v>0.24203821656050956</v>
      </c>
    </row>
    <row r="48" spans="2:9" ht="13.2" x14ac:dyDescent="0.2">
      <c r="B48" s="71">
        <v>8</v>
      </c>
    </row>
    <row r="49" spans="2:9" ht="13.2" x14ac:dyDescent="0.2">
      <c r="C49" s="71">
        <v>330</v>
      </c>
      <c r="D49" s="72" t="s">
        <v>1044</v>
      </c>
      <c r="E49" s="71">
        <v>89</v>
      </c>
      <c r="F49" s="71">
        <v>0</v>
      </c>
      <c r="G49" s="71">
        <v>8</v>
      </c>
      <c r="H49" s="71">
        <v>8</v>
      </c>
      <c r="I49" s="73">
        <v>8.9887640449438214E-2</v>
      </c>
    </row>
    <row r="50" spans="2:9" ht="13.2" x14ac:dyDescent="0.2">
      <c r="C50" s="71">
        <v>398</v>
      </c>
      <c r="D50" s="72" t="s">
        <v>340</v>
      </c>
      <c r="E50" s="71">
        <v>15</v>
      </c>
      <c r="F50" s="71">
        <v>1</v>
      </c>
      <c r="G50" s="71">
        <v>2</v>
      </c>
      <c r="H50" s="71">
        <v>3</v>
      </c>
      <c r="I50" s="73">
        <v>0.2</v>
      </c>
    </row>
    <row r="51" spans="2:9" ht="13.2" x14ac:dyDescent="0.2">
      <c r="C51" s="71">
        <v>474</v>
      </c>
      <c r="D51" s="72" t="s">
        <v>1054</v>
      </c>
      <c r="E51" s="71">
        <v>21</v>
      </c>
      <c r="F51" s="71">
        <v>0</v>
      </c>
      <c r="G51" s="71">
        <v>2</v>
      </c>
      <c r="H51" s="71">
        <v>2</v>
      </c>
      <c r="I51" s="73">
        <v>9.5238095238095233E-2</v>
      </c>
    </row>
    <row r="52" spans="2:9" ht="13.2" x14ac:dyDescent="0.2">
      <c r="C52" s="71">
        <v>615</v>
      </c>
      <c r="D52" s="72" t="s">
        <v>475</v>
      </c>
      <c r="E52" s="71">
        <v>50</v>
      </c>
      <c r="F52" s="71">
        <v>0</v>
      </c>
      <c r="G52" s="71">
        <v>25</v>
      </c>
      <c r="H52" s="71">
        <v>25</v>
      </c>
      <c r="I52" s="73">
        <v>0.5</v>
      </c>
    </row>
    <row r="53" spans="2:9" ht="13.2" x14ac:dyDescent="0.2">
      <c r="C53" s="71">
        <v>691</v>
      </c>
      <c r="D53" s="72" t="s">
        <v>539</v>
      </c>
      <c r="E53" s="71">
        <v>43</v>
      </c>
      <c r="F53" s="71">
        <v>0</v>
      </c>
      <c r="G53" s="71">
        <v>14</v>
      </c>
      <c r="H53" s="71">
        <v>14</v>
      </c>
      <c r="I53" s="73">
        <v>0.32558139534883723</v>
      </c>
    </row>
    <row r="54" spans="2:9" ht="13.2" x14ac:dyDescent="0.2">
      <c r="C54" s="71">
        <v>697</v>
      </c>
      <c r="D54" s="72" t="s">
        <v>1055</v>
      </c>
      <c r="E54" s="71">
        <v>87</v>
      </c>
      <c r="F54" s="71">
        <v>3</v>
      </c>
      <c r="G54" s="71">
        <v>35</v>
      </c>
      <c r="H54" s="71">
        <v>38</v>
      </c>
      <c r="I54" s="73">
        <v>0.43678160919540232</v>
      </c>
    </row>
    <row r="55" spans="2:9" ht="13.2" x14ac:dyDescent="0.2">
      <c r="C55" s="71">
        <v>854</v>
      </c>
      <c r="D55" s="72" t="s">
        <v>613</v>
      </c>
      <c r="E55" s="71">
        <v>92</v>
      </c>
      <c r="F55" s="71">
        <v>7</v>
      </c>
      <c r="G55" s="71">
        <v>30</v>
      </c>
      <c r="H55" s="71">
        <v>37</v>
      </c>
      <c r="I55" s="73">
        <v>0.40217391304347827</v>
      </c>
    </row>
    <row r="56" spans="2:9" ht="13.2" x14ac:dyDescent="0.2">
      <c r="C56" s="71">
        <v>991</v>
      </c>
      <c r="D56" s="72" t="s">
        <v>1056</v>
      </c>
      <c r="E56" s="71">
        <v>117</v>
      </c>
      <c r="F56" s="71">
        <v>0</v>
      </c>
      <c r="G56" s="71">
        <v>14</v>
      </c>
      <c r="H56" s="71">
        <v>14</v>
      </c>
      <c r="I56" s="73">
        <v>0.11965811965811966</v>
      </c>
    </row>
    <row r="57" spans="2:9" ht="13.2" x14ac:dyDescent="0.2">
      <c r="C57" s="71">
        <v>1070</v>
      </c>
      <c r="D57" s="72" t="s">
        <v>683</v>
      </c>
      <c r="E57" s="71">
        <v>43</v>
      </c>
      <c r="F57" s="71">
        <v>0</v>
      </c>
      <c r="G57" s="71">
        <v>5</v>
      </c>
      <c r="H57" s="71">
        <v>5</v>
      </c>
      <c r="I57" s="73">
        <v>0.11627906976744186</v>
      </c>
    </row>
    <row r="58" spans="2:9" ht="13.2" x14ac:dyDescent="0.2">
      <c r="C58" s="71">
        <v>1160</v>
      </c>
      <c r="D58" s="72" t="s">
        <v>1057</v>
      </c>
      <c r="E58" s="71">
        <v>32</v>
      </c>
      <c r="F58" s="71">
        <v>0</v>
      </c>
      <c r="G58" s="71">
        <v>17</v>
      </c>
      <c r="H58" s="71">
        <v>17</v>
      </c>
      <c r="I58" s="73">
        <v>0.53125</v>
      </c>
    </row>
    <row r="59" spans="2:9" ht="13.2" x14ac:dyDescent="0.2">
      <c r="C59" s="71">
        <v>1198</v>
      </c>
      <c r="D59" s="72" t="s">
        <v>727</v>
      </c>
      <c r="E59" s="71">
        <v>23</v>
      </c>
      <c r="F59" s="71">
        <v>0</v>
      </c>
      <c r="G59" s="71">
        <v>2</v>
      </c>
      <c r="H59" s="71">
        <v>2</v>
      </c>
      <c r="I59" s="73">
        <v>8.6956521739130432E-2</v>
      </c>
    </row>
    <row r="60" spans="2:9" ht="30" customHeight="1" x14ac:dyDescent="0.2">
      <c r="C60" s="74" t="s">
        <v>5</v>
      </c>
      <c r="E60" s="75">
        <v>612</v>
      </c>
      <c r="F60" s="75">
        <v>11</v>
      </c>
      <c r="G60" s="75">
        <v>154</v>
      </c>
      <c r="H60" s="75">
        <v>165</v>
      </c>
      <c r="I60" s="76">
        <v>0.26960784313725489</v>
      </c>
    </row>
    <row r="61" spans="2:9" ht="13.2" x14ac:dyDescent="0.2">
      <c r="B61" s="71">
        <v>9</v>
      </c>
    </row>
    <row r="62" spans="2:9" ht="13.2" x14ac:dyDescent="0.2">
      <c r="C62" s="71">
        <v>36</v>
      </c>
      <c r="D62" s="72" t="s">
        <v>54</v>
      </c>
      <c r="E62" s="71">
        <v>40</v>
      </c>
      <c r="F62" s="71">
        <v>1</v>
      </c>
      <c r="G62" s="71">
        <v>14</v>
      </c>
      <c r="H62" s="71">
        <v>15</v>
      </c>
      <c r="I62" s="73">
        <v>0.375</v>
      </c>
    </row>
    <row r="63" spans="2:9" ht="13.2" x14ac:dyDescent="0.2">
      <c r="C63" s="71">
        <v>208</v>
      </c>
      <c r="D63" s="72" t="s">
        <v>1058</v>
      </c>
      <c r="E63" s="71">
        <v>123</v>
      </c>
      <c r="F63" s="71">
        <v>7</v>
      </c>
      <c r="G63" s="71">
        <v>40</v>
      </c>
      <c r="H63" s="71">
        <v>47</v>
      </c>
      <c r="I63" s="73">
        <v>0.38211382113821141</v>
      </c>
    </row>
    <row r="64" spans="2:9" ht="13.2" x14ac:dyDescent="0.2">
      <c r="C64" s="71">
        <v>690</v>
      </c>
      <c r="D64" s="72" t="s">
        <v>537</v>
      </c>
      <c r="E64" s="71">
        <v>125</v>
      </c>
      <c r="F64" s="71">
        <v>7</v>
      </c>
      <c r="G64" s="71">
        <v>65</v>
      </c>
      <c r="H64" s="71">
        <v>72</v>
      </c>
      <c r="I64" s="73">
        <v>0.57600000000000007</v>
      </c>
    </row>
    <row r="65" spans="1:9" ht="13.2" x14ac:dyDescent="0.2">
      <c r="C65" s="71">
        <v>806</v>
      </c>
      <c r="D65" s="72" t="s">
        <v>1059</v>
      </c>
      <c r="E65" s="71">
        <v>33</v>
      </c>
      <c r="F65" s="71">
        <v>3</v>
      </c>
      <c r="G65" s="71">
        <v>27</v>
      </c>
      <c r="H65" s="71">
        <v>30</v>
      </c>
      <c r="I65" s="73">
        <v>0.90909090909090906</v>
      </c>
    </row>
    <row r="66" spans="1:9" ht="13.2" x14ac:dyDescent="0.2">
      <c r="C66" s="71">
        <v>888</v>
      </c>
      <c r="D66" s="72" t="s">
        <v>1060</v>
      </c>
      <c r="E66" s="71">
        <v>72</v>
      </c>
      <c r="F66" s="71">
        <v>11</v>
      </c>
      <c r="G66" s="71">
        <v>11</v>
      </c>
      <c r="H66" s="71">
        <v>22</v>
      </c>
      <c r="I66" s="73">
        <v>0.30555555555555558</v>
      </c>
    </row>
    <row r="67" spans="1:9" ht="13.2" x14ac:dyDescent="0.2">
      <c r="C67" s="71">
        <v>974</v>
      </c>
      <c r="D67" s="72" t="s">
        <v>653</v>
      </c>
      <c r="E67" s="71">
        <v>133</v>
      </c>
      <c r="F67" s="71">
        <v>1</v>
      </c>
      <c r="G67" s="71">
        <v>20</v>
      </c>
      <c r="H67" s="71">
        <v>21</v>
      </c>
      <c r="I67" s="73">
        <v>0.15789473684210525</v>
      </c>
    </row>
    <row r="68" spans="1:9" ht="13.2" x14ac:dyDescent="0.2">
      <c r="C68" s="71">
        <v>1983</v>
      </c>
      <c r="D68" s="72" t="s">
        <v>1061</v>
      </c>
      <c r="E68" s="71">
        <v>10</v>
      </c>
      <c r="F68" s="71">
        <v>0</v>
      </c>
      <c r="G68" s="71">
        <v>0</v>
      </c>
      <c r="H68" s="71">
        <v>0</v>
      </c>
      <c r="I68" s="73">
        <v>0</v>
      </c>
    </row>
    <row r="69" spans="1:9" ht="30" customHeight="1" x14ac:dyDescent="0.2">
      <c r="C69" s="74" t="s">
        <v>5</v>
      </c>
      <c r="E69" s="75">
        <v>536</v>
      </c>
      <c r="F69" s="75">
        <v>30</v>
      </c>
      <c r="G69" s="75">
        <v>177</v>
      </c>
      <c r="H69" s="75">
        <v>207</v>
      </c>
      <c r="I69" s="76">
        <v>0.3861940298507463</v>
      </c>
    </row>
    <row r="70" spans="1:9" ht="24.75" customHeight="1" x14ac:dyDescent="0.2">
      <c r="C70" s="74" t="s">
        <v>5</v>
      </c>
      <c r="E70" s="75">
        <v>1951</v>
      </c>
      <c r="F70" s="75">
        <v>51</v>
      </c>
      <c r="G70" s="75">
        <v>496</v>
      </c>
      <c r="H70" s="75">
        <v>547</v>
      </c>
      <c r="I70" s="76">
        <v>0.28036904151717068</v>
      </c>
    </row>
    <row r="71" spans="1:9" ht="17.25" customHeight="1" x14ac:dyDescent="0.2"/>
    <row r="72" spans="1:9" ht="13.2" x14ac:dyDescent="0.2">
      <c r="A72" s="71">
        <v>2</v>
      </c>
    </row>
    <row r="73" spans="1:9" ht="13.2" x14ac:dyDescent="0.2">
      <c r="B73" s="71">
        <v>10</v>
      </c>
    </row>
    <row r="74" spans="1:9" ht="13.2" x14ac:dyDescent="0.2">
      <c r="C74" s="71">
        <v>145</v>
      </c>
      <c r="D74" s="72" t="s">
        <v>783</v>
      </c>
      <c r="E74" s="71">
        <v>18</v>
      </c>
      <c r="F74" s="71">
        <v>0</v>
      </c>
      <c r="G74" s="71">
        <v>0</v>
      </c>
      <c r="H74" s="71">
        <v>0</v>
      </c>
      <c r="I74" s="73">
        <v>0</v>
      </c>
    </row>
    <row r="75" spans="1:9" ht="13.2" x14ac:dyDescent="0.2">
      <c r="C75" s="71">
        <v>264</v>
      </c>
      <c r="D75" s="72" t="s">
        <v>784</v>
      </c>
      <c r="E75" s="71">
        <v>10</v>
      </c>
      <c r="F75" s="71">
        <v>0</v>
      </c>
      <c r="G75" s="71">
        <v>3</v>
      </c>
      <c r="H75" s="71">
        <v>3</v>
      </c>
      <c r="I75" s="73">
        <v>0.3</v>
      </c>
    </row>
    <row r="76" spans="1:9" ht="13.2" x14ac:dyDescent="0.2">
      <c r="C76" s="71">
        <v>281</v>
      </c>
      <c r="D76" s="72" t="s">
        <v>785</v>
      </c>
      <c r="E76" s="71">
        <v>39</v>
      </c>
      <c r="F76" s="71">
        <v>2</v>
      </c>
      <c r="G76" s="71">
        <v>10</v>
      </c>
      <c r="H76" s="71">
        <v>12</v>
      </c>
      <c r="I76" s="73">
        <v>0.30769230769230771</v>
      </c>
    </row>
    <row r="77" spans="1:9" ht="13.2" x14ac:dyDescent="0.2">
      <c r="C77" s="71">
        <v>329</v>
      </c>
      <c r="D77" s="72" t="s">
        <v>289</v>
      </c>
      <c r="E77" s="71">
        <v>48</v>
      </c>
      <c r="F77" s="71">
        <v>0</v>
      </c>
      <c r="G77" s="71">
        <v>3</v>
      </c>
      <c r="H77" s="71">
        <v>3</v>
      </c>
      <c r="I77" s="73">
        <v>6.25E-2</v>
      </c>
    </row>
    <row r="78" spans="1:9" ht="13.2" x14ac:dyDescent="0.2">
      <c r="C78" s="71">
        <v>703</v>
      </c>
      <c r="D78" s="72" t="s">
        <v>786</v>
      </c>
      <c r="E78" s="71">
        <v>113</v>
      </c>
      <c r="F78" s="71">
        <v>0</v>
      </c>
      <c r="G78" s="71">
        <v>14</v>
      </c>
      <c r="H78" s="71">
        <v>14</v>
      </c>
      <c r="I78" s="73">
        <v>0.12389380530973451</v>
      </c>
    </row>
    <row r="79" spans="1:9" ht="13.2" x14ac:dyDescent="0.2">
      <c r="C79" s="71">
        <v>738</v>
      </c>
      <c r="D79" s="72" t="s">
        <v>569</v>
      </c>
      <c r="E79" s="71">
        <v>11</v>
      </c>
      <c r="F79" s="71">
        <v>0</v>
      </c>
      <c r="G79" s="71">
        <v>0</v>
      </c>
      <c r="H79" s="71">
        <v>0</v>
      </c>
      <c r="I79" s="73">
        <v>0</v>
      </c>
    </row>
    <row r="80" spans="1:9" ht="13.2" x14ac:dyDescent="0.2">
      <c r="C80" s="71">
        <v>748</v>
      </c>
      <c r="D80" s="72" t="s">
        <v>573</v>
      </c>
      <c r="E80" s="71">
        <v>11</v>
      </c>
      <c r="F80" s="71">
        <v>0</v>
      </c>
      <c r="G80" s="71">
        <v>1</v>
      </c>
      <c r="H80" s="71">
        <v>1</v>
      </c>
      <c r="I80" s="73">
        <v>9.0909090909090925E-2</v>
      </c>
    </row>
    <row r="81" spans="2:9" ht="13.2" x14ac:dyDescent="0.2">
      <c r="C81" s="71">
        <v>771</v>
      </c>
      <c r="D81" s="72" t="s">
        <v>591</v>
      </c>
      <c r="E81" s="71">
        <v>87</v>
      </c>
      <c r="F81" s="71">
        <v>0</v>
      </c>
      <c r="G81" s="71">
        <v>43</v>
      </c>
      <c r="H81" s="71">
        <v>43</v>
      </c>
      <c r="I81" s="73">
        <v>0.4942528735632184</v>
      </c>
    </row>
    <row r="82" spans="2:9" ht="13.2" x14ac:dyDescent="0.2">
      <c r="C82" s="71">
        <v>865</v>
      </c>
      <c r="D82" s="72" t="s">
        <v>1062</v>
      </c>
      <c r="E82" s="71">
        <v>19</v>
      </c>
      <c r="F82" s="71">
        <v>0</v>
      </c>
      <c r="G82" s="71">
        <v>0</v>
      </c>
      <c r="H82" s="71">
        <v>0</v>
      </c>
      <c r="I82" s="73">
        <v>0</v>
      </c>
    </row>
    <row r="83" spans="2:9" ht="13.2" x14ac:dyDescent="0.2">
      <c r="C83" s="71">
        <v>867</v>
      </c>
      <c r="D83" s="72" t="s">
        <v>617</v>
      </c>
      <c r="E83" s="71">
        <v>33</v>
      </c>
      <c r="F83" s="71">
        <v>7</v>
      </c>
      <c r="G83" s="71">
        <v>7</v>
      </c>
      <c r="H83" s="71">
        <v>14</v>
      </c>
      <c r="I83" s="73">
        <v>0.42424242424242425</v>
      </c>
    </row>
    <row r="84" spans="2:9" ht="13.2" x14ac:dyDescent="0.2">
      <c r="C84" s="71">
        <v>911</v>
      </c>
      <c r="D84" s="72" t="s">
        <v>627</v>
      </c>
      <c r="E84" s="71">
        <v>106</v>
      </c>
      <c r="F84" s="71">
        <v>5</v>
      </c>
      <c r="G84" s="71">
        <v>46</v>
      </c>
      <c r="H84" s="71">
        <v>51</v>
      </c>
      <c r="I84" s="73">
        <v>0.48113207547169817</v>
      </c>
    </row>
    <row r="85" spans="2:9" ht="13.2" x14ac:dyDescent="0.2">
      <c r="C85" s="71">
        <v>964</v>
      </c>
      <c r="D85" s="72" t="s">
        <v>649</v>
      </c>
      <c r="E85" s="71">
        <v>28</v>
      </c>
      <c r="F85" s="71">
        <v>0</v>
      </c>
      <c r="G85" s="71">
        <v>4</v>
      </c>
      <c r="H85" s="71">
        <v>4</v>
      </c>
      <c r="I85" s="73">
        <v>0.14285714285714288</v>
      </c>
    </row>
    <row r="86" spans="2:9" ht="13.2" x14ac:dyDescent="0.2">
      <c r="C86" s="71">
        <v>1170</v>
      </c>
      <c r="D86" s="72" t="s">
        <v>713</v>
      </c>
      <c r="E86" s="71">
        <v>27</v>
      </c>
      <c r="F86" s="71">
        <v>0</v>
      </c>
      <c r="G86" s="71">
        <v>1</v>
      </c>
      <c r="H86" s="71">
        <v>1</v>
      </c>
      <c r="I86" s="73">
        <v>3.7037037037037035E-2</v>
      </c>
    </row>
    <row r="87" spans="2:9" ht="30" customHeight="1" x14ac:dyDescent="0.2">
      <c r="C87" s="74" t="s">
        <v>5</v>
      </c>
      <c r="E87" s="75">
        <v>550</v>
      </c>
      <c r="F87" s="75">
        <v>14</v>
      </c>
      <c r="G87" s="75">
        <v>132</v>
      </c>
      <c r="H87" s="75">
        <v>146</v>
      </c>
      <c r="I87" s="76">
        <v>0.2654545454545455</v>
      </c>
    </row>
    <row r="88" spans="2:9" ht="13.2" x14ac:dyDescent="0.2">
      <c r="B88" s="71">
        <v>11</v>
      </c>
    </row>
    <row r="89" spans="2:9" ht="13.2" x14ac:dyDescent="0.2">
      <c r="C89" s="71">
        <v>5</v>
      </c>
      <c r="D89" s="72" t="s">
        <v>1063</v>
      </c>
      <c r="E89" s="71">
        <v>18</v>
      </c>
      <c r="F89" s="71">
        <v>0</v>
      </c>
      <c r="G89" s="71">
        <v>12</v>
      </c>
      <c r="H89" s="71">
        <v>12</v>
      </c>
      <c r="I89" s="73">
        <v>0.66666666666666674</v>
      </c>
    </row>
    <row r="90" spans="2:9" ht="13.2" x14ac:dyDescent="0.2">
      <c r="C90" s="71">
        <v>13</v>
      </c>
      <c r="D90" s="72" t="s">
        <v>790</v>
      </c>
      <c r="E90" s="71">
        <v>136</v>
      </c>
      <c r="F90" s="71">
        <v>0</v>
      </c>
      <c r="G90" s="71">
        <v>41</v>
      </c>
      <c r="H90" s="71">
        <v>41</v>
      </c>
      <c r="I90" s="73">
        <v>0.30147058823529416</v>
      </c>
    </row>
    <row r="91" spans="2:9" ht="13.2" x14ac:dyDescent="0.2">
      <c r="C91" s="71">
        <v>18</v>
      </c>
      <c r="D91" s="72" t="s">
        <v>791</v>
      </c>
      <c r="E91" s="71">
        <v>155</v>
      </c>
      <c r="F91" s="71">
        <v>3</v>
      </c>
      <c r="G91" s="71">
        <v>91</v>
      </c>
      <c r="H91" s="71">
        <v>94</v>
      </c>
      <c r="I91" s="73">
        <v>0.6064516129032258</v>
      </c>
    </row>
    <row r="92" spans="2:9" ht="13.2" x14ac:dyDescent="0.2">
      <c r="C92" s="71">
        <v>43</v>
      </c>
      <c r="D92" s="72" t="s">
        <v>1031</v>
      </c>
      <c r="E92" s="71">
        <v>20</v>
      </c>
      <c r="F92" s="71">
        <v>3</v>
      </c>
      <c r="G92" s="71">
        <v>15</v>
      </c>
      <c r="H92" s="71">
        <v>18</v>
      </c>
      <c r="I92" s="73">
        <v>0.9</v>
      </c>
    </row>
    <row r="93" spans="2:9" ht="13.2" x14ac:dyDescent="0.2">
      <c r="C93" s="71">
        <v>52</v>
      </c>
      <c r="D93" s="72" t="s">
        <v>64</v>
      </c>
      <c r="E93" s="71">
        <v>27</v>
      </c>
      <c r="F93" s="71">
        <v>2</v>
      </c>
      <c r="G93" s="71">
        <v>13</v>
      </c>
      <c r="H93" s="71">
        <v>15</v>
      </c>
      <c r="I93" s="73">
        <v>0.55555555555555558</v>
      </c>
    </row>
    <row r="94" spans="2:9" ht="13.2" x14ac:dyDescent="0.2">
      <c r="C94" s="71">
        <v>57</v>
      </c>
      <c r="D94" s="72" t="s">
        <v>68</v>
      </c>
      <c r="E94" s="71">
        <v>120</v>
      </c>
      <c r="F94" s="71">
        <v>0</v>
      </c>
      <c r="G94" s="71">
        <v>7</v>
      </c>
      <c r="H94" s="71">
        <v>7</v>
      </c>
      <c r="I94" s="73">
        <v>5.8333333333333334E-2</v>
      </c>
    </row>
    <row r="95" spans="2:9" ht="13.2" x14ac:dyDescent="0.2">
      <c r="C95" s="71">
        <v>75</v>
      </c>
      <c r="D95" s="72" t="s">
        <v>792</v>
      </c>
      <c r="E95" s="71">
        <v>10</v>
      </c>
      <c r="F95" s="71">
        <v>0</v>
      </c>
      <c r="G95" s="71">
        <v>5</v>
      </c>
      <c r="H95" s="71">
        <v>5</v>
      </c>
      <c r="I95" s="73">
        <v>0.5</v>
      </c>
    </row>
    <row r="96" spans="2:9" ht="13.2" x14ac:dyDescent="0.2">
      <c r="C96" s="71">
        <v>76</v>
      </c>
      <c r="D96" s="72" t="s">
        <v>793</v>
      </c>
      <c r="E96" s="71">
        <v>61</v>
      </c>
      <c r="F96" s="71">
        <v>0</v>
      </c>
      <c r="G96" s="71">
        <v>44</v>
      </c>
      <c r="H96" s="71">
        <v>44</v>
      </c>
      <c r="I96" s="73">
        <v>0.72131147540983609</v>
      </c>
    </row>
    <row r="97" spans="3:9" ht="13.2" x14ac:dyDescent="0.2">
      <c r="C97" s="71">
        <v>80</v>
      </c>
      <c r="D97" s="72" t="s">
        <v>794</v>
      </c>
      <c r="E97" s="71">
        <v>51</v>
      </c>
      <c r="F97" s="71">
        <v>0</v>
      </c>
      <c r="G97" s="71">
        <v>24</v>
      </c>
      <c r="H97" s="71">
        <v>24</v>
      </c>
      <c r="I97" s="73">
        <v>0.4705882352941177</v>
      </c>
    </row>
    <row r="98" spans="3:9" ht="13.2" x14ac:dyDescent="0.2">
      <c r="C98" s="71">
        <v>84</v>
      </c>
      <c r="D98" s="72" t="s">
        <v>801</v>
      </c>
      <c r="E98" s="71">
        <v>23</v>
      </c>
      <c r="F98" s="71">
        <v>0</v>
      </c>
      <c r="G98" s="71">
        <v>0</v>
      </c>
      <c r="H98" s="71">
        <v>0</v>
      </c>
      <c r="I98" s="73">
        <v>0</v>
      </c>
    </row>
    <row r="99" spans="3:9" ht="13.2" x14ac:dyDescent="0.2">
      <c r="C99" s="71">
        <v>187</v>
      </c>
      <c r="D99" s="72" t="s">
        <v>796</v>
      </c>
      <c r="E99" s="71">
        <v>117</v>
      </c>
      <c r="F99" s="71">
        <v>9</v>
      </c>
      <c r="G99" s="71">
        <v>54</v>
      </c>
      <c r="H99" s="71">
        <v>63</v>
      </c>
      <c r="I99" s="73">
        <v>0.53846153846153844</v>
      </c>
    </row>
    <row r="100" spans="3:9" ht="13.2" x14ac:dyDescent="0.2">
      <c r="C100" s="71">
        <v>191</v>
      </c>
      <c r="D100" s="72" t="s">
        <v>797</v>
      </c>
      <c r="E100" s="71">
        <v>17</v>
      </c>
      <c r="F100" s="71">
        <v>0</v>
      </c>
      <c r="G100" s="71">
        <v>0</v>
      </c>
      <c r="H100" s="71">
        <v>0</v>
      </c>
      <c r="I100" s="73">
        <v>0</v>
      </c>
    </row>
    <row r="101" spans="3:9" ht="13.2" x14ac:dyDescent="0.2">
      <c r="C101" s="71">
        <v>192</v>
      </c>
      <c r="D101" s="72" t="s">
        <v>798</v>
      </c>
      <c r="E101" s="71">
        <v>44</v>
      </c>
      <c r="F101" s="71">
        <v>0</v>
      </c>
      <c r="G101" s="71">
        <v>2</v>
      </c>
      <c r="H101" s="71">
        <v>2</v>
      </c>
      <c r="I101" s="73">
        <v>4.5454545454545463E-2</v>
      </c>
    </row>
    <row r="102" spans="3:9" ht="13.2" x14ac:dyDescent="0.2">
      <c r="C102" s="71">
        <v>250</v>
      </c>
      <c r="D102" s="72" t="s">
        <v>225</v>
      </c>
      <c r="E102" s="71">
        <v>32</v>
      </c>
      <c r="F102" s="71">
        <v>0</v>
      </c>
      <c r="G102" s="71">
        <v>0</v>
      </c>
      <c r="H102" s="71">
        <v>0</v>
      </c>
      <c r="I102" s="73">
        <v>0</v>
      </c>
    </row>
    <row r="103" spans="3:9" ht="13.2" x14ac:dyDescent="0.2">
      <c r="C103" s="71">
        <v>253</v>
      </c>
      <c r="D103" s="72" t="s">
        <v>799</v>
      </c>
      <c r="E103" s="71">
        <v>27</v>
      </c>
      <c r="F103" s="71">
        <v>1</v>
      </c>
      <c r="G103" s="71">
        <v>17</v>
      </c>
      <c r="H103" s="71">
        <v>18</v>
      </c>
      <c r="I103" s="73">
        <v>0.66666666666666674</v>
      </c>
    </row>
    <row r="104" spans="3:9" ht="13.2" x14ac:dyDescent="0.2">
      <c r="C104" s="71">
        <v>300</v>
      </c>
      <c r="D104" s="72" t="s">
        <v>273</v>
      </c>
      <c r="E104" s="71">
        <v>26</v>
      </c>
      <c r="F104" s="71">
        <v>0</v>
      </c>
      <c r="G104" s="71">
        <v>0</v>
      </c>
      <c r="H104" s="71">
        <v>0</v>
      </c>
      <c r="I104" s="73">
        <v>0</v>
      </c>
    </row>
    <row r="105" spans="3:9" ht="13.2" x14ac:dyDescent="0.2">
      <c r="C105" s="71">
        <v>342</v>
      </c>
      <c r="D105" s="72" t="s">
        <v>1064</v>
      </c>
      <c r="E105" s="71">
        <v>29</v>
      </c>
      <c r="F105" s="71">
        <v>0</v>
      </c>
      <c r="G105" s="71">
        <v>0</v>
      </c>
      <c r="H105" s="71">
        <v>0</v>
      </c>
      <c r="I105" s="73">
        <v>0</v>
      </c>
    </row>
    <row r="106" spans="3:9" ht="13.2" x14ac:dyDescent="0.2">
      <c r="C106" s="71">
        <v>391</v>
      </c>
      <c r="D106" s="72" t="s">
        <v>332</v>
      </c>
      <c r="E106" s="71">
        <v>15</v>
      </c>
      <c r="F106" s="71">
        <v>0</v>
      </c>
      <c r="G106" s="71">
        <v>13</v>
      </c>
      <c r="H106" s="71">
        <v>13</v>
      </c>
      <c r="I106" s="73">
        <v>0.8666666666666667</v>
      </c>
    </row>
    <row r="107" spans="3:9" ht="13.2" x14ac:dyDescent="0.2">
      <c r="C107" s="71">
        <v>392</v>
      </c>
      <c r="D107" s="72" t="s">
        <v>334</v>
      </c>
      <c r="E107" s="71">
        <v>88</v>
      </c>
      <c r="F107" s="71">
        <v>2</v>
      </c>
      <c r="G107" s="71">
        <v>32</v>
      </c>
      <c r="H107" s="71">
        <v>34</v>
      </c>
      <c r="I107" s="73">
        <v>0.38636363636363635</v>
      </c>
    </row>
    <row r="108" spans="3:9" ht="13.2" x14ac:dyDescent="0.2">
      <c r="C108" s="71">
        <v>491</v>
      </c>
      <c r="D108" s="72" t="s">
        <v>404</v>
      </c>
      <c r="E108" s="71">
        <v>140</v>
      </c>
      <c r="F108" s="71">
        <v>0</v>
      </c>
      <c r="G108" s="71">
        <v>16</v>
      </c>
      <c r="H108" s="71">
        <v>16</v>
      </c>
      <c r="I108" s="73">
        <v>0.1142857142857143</v>
      </c>
    </row>
    <row r="109" spans="3:9" ht="13.2" x14ac:dyDescent="0.2">
      <c r="C109" s="71">
        <v>521</v>
      </c>
      <c r="D109" s="72" t="s">
        <v>418</v>
      </c>
      <c r="E109" s="71">
        <v>31</v>
      </c>
      <c r="F109" s="71">
        <v>0</v>
      </c>
      <c r="G109" s="71">
        <v>1</v>
      </c>
      <c r="H109" s="71">
        <v>1</v>
      </c>
      <c r="I109" s="73">
        <v>3.2258064516129031E-2</v>
      </c>
    </row>
    <row r="110" spans="3:9" ht="13.2" x14ac:dyDescent="0.2">
      <c r="C110" s="71">
        <v>589</v>
      </c>
      <c r="D110" s="72" t="s">
        <v>463</v>
      </c>
      <c r="E110" s="71">
        <v>35</v>
      </c>
      <c r="F110" s="71">
        <v>0</v>
      </c>
      <c r="G110" s="71">
        <v>0</v>
      </c>
      <c r="H110" s="71">
        <v>0</v>
      </c>
      <c r="I110" s="73">
        <v>0</v>
      </c>
    </row>
    <row r="111" spans="3:9" ht="13.2" x14ac:dyDescent="0.2">
      <c r="C111" s="71">
        <v>630</v>
      </c>
      <c r="D111" s="72" t="s">
        <v>489</v>
      </c>
      <c r="E111" s="71">
        <v>74</v>
      </c>
      <c r="F111" s="71">
        <v>3</v>
      </c>
      <c r="G111" s="71">
        <v>30</v>
      </c>
      <c r="H111" s="71">
        <v>33</v>
      </c>
      <c r="I111" s="73">
        <v>0.445945945945946</v>
      </c>
    </row>
    <row r="112" spans="3:9" ht="13.2" x14ac:dyDescent="0.2">
      <c r="C112" s="71">
        <v>673</v>
      </c>
      <c r="D112" s="72" t="s">
        <v>521</v>
      </c>
      <c r="E112" s="71">
        <v>114</v>
      </c>
      <c r="F112" s="71">
        <v>0</v>
      </c>
      <c r="G112" s="71">
        <v>8</v>
      </c>
      <c r="H112" s="71">
        <v>8</v>
      </c>
      <c r="I112" s="73">
        <v>7.0175438596491224E-2</v>
      </c>
    </row>
    <row r="113" spans="2:9" ht="13.2" x14ac:dyDescent="0.2">
      <c r="C113" s="71">
        <v>680</v>
      </c>
      <c r="D113" s="72" t="s">
        <v>800</v>
      </c>
      <c r="E113" s="71">
        <v>27</v>
      </c>
      <c r="F113" s="71">
        <v>0</v>
      </c>
      <c r="G113" s="71">
        <v>12</v>
      </c>
      <c r="H113" s="71">
        <v>12</v>
      </c>
      <c r="I113" s="73">
        <v>0.44444444444444442</v>
      </c>
    </row>
    <row r="114" spans="2:9" ht="13.2" x14ac:dyDescent="0.2">
      <c r="C114" s="71">
        <v>798</v>
      </c>
      <c r="D114" s="72" t="s">
        <v>801</v>
      </c>
      <c r="E114" s="71">
        <v>12</v>
      </c>
      <c r="F114" s="71">
        <v>0</v>
      </c>
      <c r="G114" s="71">
        <v>0</v>
      </c>
      <c r="H114" s="71">
        <v>0</v>
      </c>
      <c r="I114" s="73">
        <v>0</v>
      </c>
    </row>
    <row r="115" spans="2:9" ht="13.2" x14ac:dyDescent="0.2">
      <c r="C115" s="71">
        <v>935</v>
      </c>
      <c r="D115" s="72" t="s">
        <v>641</v>
      </c>
      <c r="E115" s="71">
        <v>24</v>
      </c>
      <c r="F115" s="71">
        <v>0</v>
      </c>
      <c r="G115" s="71">
        <v>0</v>
      </c>
      <c r="H115" s="71">
        <v>0</v>
      </c>
      <c r="I115" s="73">
        <v>0</v>
      </c>
    </row>
    <row r="116" spans="2:9" ht="13.2" x14ac:dyDescent="0.2">
      <c r="C116" s="71">
        <v>1080</v>
      </c>
      <c r="D116" s="72" t="s">
        <v>1063</v>
      </c>
      <c r="E116" s="71">
        <v>90</v>
      </c>
      <c r="F116" s="71">
        <v>0</v>
      </c>
      <c r="G116" s="71">
        <v>8</v>
      </c>
      <c r="H116" s="71">
        <v>8</v>
      </c>
      <c r="I116" s="73">
        <v>8.8888888888888892E-2</v>
      </c>
    </row>
    <row r="117" spans="2:9" ht="13.2" x14ac:dyDescent="0.2">
      <c r="C117" s="71">
        <v>1084</v>
      </c>
      <c r="D117" s="72" t="s">
        <v>803</v>
      </c>
      <c r="E117" s="71">
        <v>62</v>
      </c>
      <c r="F117" s="71">
        <v>0</v>
      </c>
      <c r="G117" s="71">
        <v>9</v>
      </c>
      <c r="H117" s="71">
        <v>9</v>
      </c>
      <c r="I117" s="73">
        <v>0.14516129032258066</v>
      </c>
    </row>
    <row r="118" spans="2:9" ht="13.2" x14ac:dyDescent="0.2">
      <c r="C118" s="71">
        <v>1200</v>
      </c>
      <c r="D118" s="72" t="s">
        <v>729</v>
      </c>
      <c r="E118" s="71">
        <v>18</v>
      </c>
      <c r="F118" s="71">
        <v>0</v>
      </c>
      <c r="G118" s="71">
        <v>0</v>
      </c>
      <c r="H118" s="71">
        <v>0</v>
      </c>
      <c r="I118" s="73">
        <v>0</v>
      </c>
    </row>
    <row r="119" spans="2:9" ht="13.2" x14ac:dyDescent="0.2">
      <c r="C119" s="71">
        <v>1205</v>
      </c>
      <c r="D119" s="72" t="s">
        <v>804</v>
      </c>
      <c r="E119" s="71">
        <v>43</v>
      </c>
      <c r="F119" s="71">
        <v>0</v>
      </c>
      <c r="G119" s="71">
        <v>1</v>
      </c>
      <c r="H119" s="71">
        <v>1</v>
      </c>
      <c r="I119" s="73">
        <v>2.3255813953488375E-2</v>
      </c>
    </row>
    <row r="120" spans="2:9" ht="13.2" x14ac:dyDescent="0.2">
      <c r="C120" s="71">
        <v>1231</v>
      </c>
      <c r="D120" s="72" t="s">
        <v>1065</v>
      </c>
      <c r="E120" s="71">
        <v>24</v>
      </c>
      <c r="F120" s="71">
        <v>0</v>
      </c>
      <c r="G120" s="71">
        <v>13</v>
      </c>
      <c r="H120" s="71">
        <v>13</v>
      </c>
      <c r="I120" s="73">
        <v>0.54166666666666663</v>
      </c>
    </row>
    <row r="121" spans="2:9" ht="13.2" x14ac:dyDescent="0.2">
      <c r="C121" s="71">
        <v>1271</v>
      </c>
      <c r="D121" s="72" t="s">
        <v>755</v>
      </c>
      <c r="E121" s="71">
        <v>13</v>
      </c>
      <c r="F121" s="71">
        <v>0</v>
      </c>
      <c r="G121" s="71">
        <v>2</v>
      </c>
      <c r="H121" s="71">
        <v>2</v>
      </c>
      <c r="I121" s="73">
        <v>0.15384615384615385</v>
      </c>
    </row>
    <row r="122" spans="2:9" ht="13.2" x14ac:dyDescent="0.2">
      <c r="C122" s="71">
        <v>1977</v>
      </c>
      <c r="D122" s="72" t="s">
        <v>805</v>
      </c>
      <c r="E122" s="71">
        <v>80</v>
      </c>
      <c r="F122" s="71">
        <v>2</v>
      </c>
      <c r="G122" s="71">
        <v>29</v>
      </c>
      <c r="H122" s="71">
        <v>31</v>
      </c>
      <c r="I122" s="73">
        <v>0.38750000000000001</v>
      </c>
    </row>
    <row r="123" spans="2:9" ht="30" customHeight="1" x14ac:dyDescent="0.2">
      <c r="C123" s="74" t="s">
        <v>5</v>
      </c>
      <c r="E123" s="75">
        <v>1803</v>
      </c>
      <c r="F123" s="75">
        <v>25</v>
      </c>
      <c r="G123" s="75">
        <v>499</v>
      </c>
      <c r="H123" s="75">
        <v>524</v>
      </c>
      <c r="I123" s="76">
        <v>0.29062673322240712</v>
      </c>
    </row>
    <row r="124" spans="2:9" ht="13.2" x14ac:dyDescent="0.2">
      <c r="B124" s="71">
        <v>12</v>
      </c>
    </row>
    <row r="125" spans="2:9" ht="13.2" x14ac:dyDescent="0.2">
      <c r="C125" s="71">
        <v>33</v>
      </c>
      <c r="D125" s="72" t="s">
        <v>50</v>
      </c>
      <c r="E125" s="71">
        <v>193</v>
      </c>
      <c r="F125" s="71">
        <v>0</v>
      </c>
      <c r="G125" s="71">
        <v>79</v>
      </c>
      <c r="H125" s="71">
        <v>79</v>
      </c>
      <c r="I125" s="73">
        <v>0.40932642487046639</v>
      </c>
    </row>
    <row r="126" spans="2:9" ht="13.2" x14ac:dyDescent="0.2">
      <c r="C126" s="71">
        <v>66</v>
      </c>
      <c r="D126" s="72" t="s">
        <v>806</v>
      </c>
      <c r="E126" s="71">
        <v>56</v>
      </c>
      <c r="F126" s="71">
        <v>1</v>
      </c>
      <c r="G126" s="71">
        <v>7</v>
      </c>
      <c r="H126" s="71">
        <v>8</v>
      </c>
      <c r="I126" s="73">
        <v>0.14285714285714288</v>
      </c>
    </row>
    <row r="127" spans="2:9" ht="13.2" x14ac:dyDescent="0.2">
      <c r="C127" s="71">
        <v>77</v>
      </c>
      <c r="D127" s="72" t="s">
        <v>807</v>
      </c>
      <c r="E127" s="71">
        <v>255</v>
      </c>
      <c r="F127" s="71">
        <v>15</v>
      </c>
      <c r="G127" s="71">
        <v>104</v>
      </c>
      <c r="H127" s="71">
        <v>119</v>
      </c>
      <c r="I127" s="73">
        <v>0.46666666666666667</v>
      </c>
    </row>
    <row r="128" spans="2:9" ht="13.2" x14ac:dyDescent="0.2">
      <c r="C128" s="71">
        <v>99</v>
      </c>
      <c r="D128" s="72" t="s">
        <v>112</v>
      </c>
      <c r="E128" s="71">
        <v>13</v>
      </c>
      <c r="F128" s="71">
        <v>0</v>
      </c>
      <c r="G128" s="71">
        <v>2</v>
      </c>
      <c r="H128" s="71">
        <v>2</v>
      </c>
      <c r="I128" s="73">
        <v>0.15384615384615385</v>
      </c>
    </row>
    <row r="129" spans="3:9" ht="13.2" x14ac:dyDescent="0.2">
      <c r="C129" s="71">
        <v>181</v>
      </c>
      <c r="D129" s="72" t="s">
        <v>808</v>
      </c>
      <c r="E129" s="71">
        <v>34</v>
      </c>
      <c r="F129" s="71">
        <v>8</v>
      </c>
      <c r="G129" s="71">
        <v>23</v>
      </c>
      <c r="H129" s="71">
        <v>31</v>
      </c>
      <c r="I129" s="73">
        <v>0.91176470588235292</v>
      </c>
    </row>
    <row r="130" spans="3:9" ht="13.2" x14ac:dyDescent="0.2">
      <c r="C130" s="71">
        <v>197</v>
      </c>
      <c r="D130" s="72" t="s">
        <v>809</v>
      </c>
      <c r="E130" s="71">
        <v>39</v>
      </c>
      <c r="F130" s="71">
        <v>0</v>
      </c>
      <c r="G130" s="71">
        <v>0</v>
      </c>
      <c r="H130" s="71">
        <v>0</v>
      </c>
      <c r="I130" s="73">
        <v>0</v>
      </c>
    </row>
    <row r="131" spans="3:9" ht="13.2" x14ac:dyDescent="0.2">
      <c r="C131" s="71">
        <v>235</v>
      </c>
      <c r="D131" s="72" t="s">
        <v>217</v>
      </c>
      <c r="E131" s="71">
        <v>59</v>
      </c>
      <c r="F131" s="71">
        <v>0</v>
      </c>
      <c r="G131" s="71">
        <v>16</v>
      </c>
      <c r="H131" s="71">
        <v>16</v>
      </c>
      <c r="I131" s="73">
        <v>0.2711864406779661</v>
      </c>
    </row>
    <row r="132" spans="3:9" ht="13.2" x14ac:dyDescent="0.2">
      <c r="C132" s="71">
        <v>237</v>
      </c>
      <c r="D132" s="72" t="s">
        <v>810</v>
      </c>
      <c r="E132" s="71">
        <v>34</v>
      </c>
      <c r="F132" s="71">
        <v>1</v>
      </c>
      <c r="G132" s="71">
        <v>21</v>
      </c>
      <c r="H132" s="71">
        <v>22</v>
      </c>
      <c r="I132" s="73">
        <v>0.6470588235294118</v>
      </c>
    </row>
    <row r="133" spans="3:9" ht="13.2" x14ac:dyDescent="0.2">
      <c r="C133" s="71">
        <v>294</v>
      </c>
      <c r="D133" s="72" t="s">
        <v>265</v>
      </c>
      <c r="E133" s="71">
        <v>48</v>
      </c>
      <c r="F133" s="71">
        <v>2</v>
      </c>
      <c r="G133" s="71">
        <v>40</v>
      </c>
      <c r="H133" s="71">
        <v>42</v>
      </c>
      <c r="I133" s="73">
        <v>0.875</v>
      </c>
    </row>
    <row r="134" spans="3:9" ht="13.2" x14ac:dyDescent="0.2">
      <c r="C134" s="71">
        <v>332</v>
      </c>
      <c r="D134" s="72" t="s">
        <v>811</v>
      </c>
      <c r="E134" s="71">
        <v>131</v>
      </c>
      <c r="F134" s="71">
        <v>10</v>
      </c>
      <c r="G134" s="71">
        <v>73</v>
      </c>
      <c r="H134" s="71">
        <v>83</v>
      </c>
      <c r="I134" s="73">
        <v>0.63358778625954204</v>
      </c>
    </row>
    <row r="135" spans="3:9" ht="13.2" x14ac:dyDescent="0.2">
      <c r="C135" s="71">
        <v>337</v>
      </c>
      <c r="D135" s="72" t="s">
        <v>812</v>
      </c>
      <c r="E135" s="71">
        <v>80</v>
      </c>
      <c r="F135" s="71">
        <v>8</v>
      </c>
      <c r="G135" s="71">
        <v>36</v>
      </c>
      <c r="H135" s="71">
        <v>44</v>
      </c>
      <c r="I135" s="73">
        <v>0.55000000000000004</v>
      </c>
    </row>
    <row r="136" spans="3:9" ht="13.2" x14ac:dyDescent="0.2">
      <c r="C136" s="71">
        <v>340</v>
      </c>
      <c r="D136" s="72" t="s">
        <v>297</v>
      </c>
      <c r="E136" s="71">
        <v>52</v>
      </c>
      <c r="F136" s="71">
        <v>0</v>
      </c>
      <c r="G136" s="71">
        <v>4</v>
      </c>
      <c r="H136" s="71">
        <v>4</v>
      </c>
      <c r="I136" s="73">
        <v>7.6923076923076927E-2</v>
      </c>
    </row>
    <row r="137" spans="3:9" ht="13.2" x14ac:dyDescent="0.2">
      <c r="C137" s="71">
        <v>395</v>
      </c>
      <c r="D137" s="72" t="s">
        <v>813</v>
      </c>
      <c r="E137" s="71">
        <v>30</v>
      </c>
      <c r="F137" s="71">
        <v>0</v>
      </c>
      <c r="G137" s="71">
        <v>12</v>
      </c>
      <c r="H137" s="71">
        <v>12</v>
      </c>
      <c r="I137" s="73">
        <v>0.4</v>
      </c>
    </row>
    <row r="138" spans="3:9" ht="13.2" x14ac:dyDescent="0.2">
      <c r="C138" s="71">
        <v>489</v>
      </c>
      <c r="D138" s="72" t="s">
        <v>402</v>
      </c>
      <c r="E138" s="71">
        <v>109</v>
      </c>
      <c r="F138" s="71">
        <v>0</v>
      </c>
      <c r="G138" s="71">
        <v>18</v>
      </c>
      <c r="H138" s="71">
        <v>18</v>
      </c>
      <c r="I138" s="73">
        <v>0.16513761467889906</v>
      </c>
    </row>
    <row r="139" spans="3:9" ht="13.2" x14ac:dyDescent="0.2">
      <c r="C139" s="71">
        <v>549</v>
      </c>
      <c r="D139" s="72" t="s">
        <v>814</v>
      </c>
      <c r="E139" s="71">
        <v>18</v>
      </c>
      <c r="F139" s="71">
        <v>0</v>
      </c>
      <c r="G139" s="71">
        <v>1</v>
      </c>
      <c r="H139" s="71">
        <v>1</v>
      </c>
      <c r="I139" s="73">
        <v>5.5555555555555552E-2</v>
      </c>
    </row>
    <row r="140" spans="3:9" ht="13.2" x14ac:dyDescent="0.2">
      <c r="C140" s="71">
        <v>570</v>
      </c>
      <c r="D140" s="72" t="s">
        <v>447</v>
      </c>
      <c r="E140" s="71">
        <v>23</v>
      </c>
      <c r="F140" s="71">
        <v>0</v>
      </c>
      <c r="G140" s="71">
        <v>0</v>
      </c>
      <c r="H140" s="71">
        <v>0</v>
      </c>
      <c r="I140" s="73">
        <v>0</v>
      </c>
    </row>
    <row r="141" spans="3:9" ht="13.2" x14ac:dyDescent="0.2">
      <c r="C141" s="71">
        <v>654</v>
      </c>
      <c r="D141" s="72" t="s">
        <v>513</v>
      </c>
      <c r="E141" s="71">
        <v>15</v>
      </c>
      <c r="F141" s="71">
        <v>0</v>
      </c>
      <c r="G141" s="71">
        <v>1</v>
      </c>
      <c r="H141" s="71">
        <v>1</v>
      </c>
      <c r="I141" s="73">
        <v>6.6666666666666666E-2</v>
      </c>
    </row>
    <row r="142" spans="3:9" ht="13.2" x14ac:dyDescent="0.2">
      <c r="C142" s="71">
        <v>663</v>
      </c>
      <c r="D142" s="72" t="s">
        <v>815</v>
      </c>
      <c r="E142" s="71">
        <v>25</v>
      </c>
      <c r="F142" s="71">
        <v>0</v>
      </c>
      <c r="G142" s="71">
        <v>2</v>
      </c>
      <c r="H142" s="71">
        <v>2</v>
      </c>
      <c r="I142" s="73">
        <v>0.08</v>
      </c>
    </row>
    <row r="143" spans="3:9" ht="13.2" x14ac:dyDescent="0.2">
      <c r="C143" s="71">
        <v>675</v>
      </c>
      <c r="D143" s="72" t="s">
        <v>523</v>
      </c>
      <c r="E143" s="71">
        <v>63</v>
      </c>
      <c r="F143" s="71">
        <v>2</v>
      </c>
      <c r="G143" s="71">
        <v>13</v>
      </c>
      <c r="H143" s="71">
        <v>15</v>
      </c>
      <c r="I143" s="73">
        <v>0.23809523809523811</v>
      </c>
    </row>
    <row r="144" spans="3:9" ht="13.2" x14ac:dyDescent="0.2">
      <c r="C144" s="71">
        <v>676</v>
      </c>
      <c r="D144" s="72" t="s">
        <v>816</v>
      </c>
      <c r="E144" s="71">
        <v>59</v>
      </c>
      <c r="F144" s="71">
        <v>8</v>
      </c>
      <c r="G144" s="71">
        <v>14</v>
      </c>
      <c r="H144" s="71">
        <v>22</v>
      </c>
      <c r="I144" s="73">
        <v>0.3728813559322034</v>
      </c>
    </row>
    <row r="145" spans="2:9" ht="13.2" x14ac:dyDescent="0.2">
      <c r="C145" s="71">
        <v>1010</v>
      </c>
      <c r="D145" s="72" t="s">
        <v>817</v>
      </c>
      <c r="E145" s="71">
        <v>25</v>
      </c>
      <c r="F145" s="71">
        <v>11</v>
      </c>
      <c r="G145" s="71">
        <v>6</v>
      </c>
      <c r="H145" s="71">
        <v>17</v>
      </c>
      <c r="I145" s="73">
        <v>0.68</v>
      </c>
    </row>
    <row r="146" spans="2:9" ht="13.2" x14ac:dyDescent="0.2">
      <c r="C146" s="71">
        <v>1121</v>
      </c>
      <c r="D146" s="72" t="s">
        <v>1009</v>
      </c>
      <c r="E146" s="71">
        <v>27</v>
      </c>
      <c r="F146" s="71">
        <v>0</v>
      </c>
      <c r="G146" s="71">
        <v>0</v>
      </c>
      <c r="H146" s="71">
        <v>0</v>
      </c>
      <c r="I146" s="73">
        <v>0</v>
      </c>
    </row>
    <row r="147" spans="2:9" ht="13.2" x14ac:dyDescent="0.2">
      <c r="C147" s="71">
        <v>1188</v>
      </c>
      <c r="D147" s="72" t="s">
        <v>719</v>
      </c>
      <c r="E147" s="71">
        <v>13</v>
      </c>
      <c r="F147" s="71">
        <v>0</v>
      </c>
      <c r="G147" s="71">
        <v>7</v>
      </c>
      <c r="H147" s="71">
        <v>7</v>
      </c>
      <c r="I147" s="73">
        <v>0.53846153846153844</v>
      </c>
    </row>
    <row r="148" spans="2:9" ht="13.2" x14ac:dyDescent="0.2">
      <c r="C148" s="71">
        <v>1207</v>
      </c>
      <c r="D148" s="72" t="s">
        <v>1066</v>
      </c>
      <c r="E148" s="71">
        <v>173</v>
      </c>
      <c r="F148" s="71">
        <v>4</v>
      </c>
      <c r="G148" s="71">
        <v>49</v>
      </c>
      <c r="H148" s="71">
        <v>53</v>
      </c>
      <c r="I148" s="73">
        <v>0.30635838150289019</v>
      </c>
    </row>
    <row r="149" spans="2:9" ht="30" customHeight="1" x14ac:dyDescent="0.2">
      <c r="C149" s="74" t="s">
        <v>5</v>
      </c>
      <c r="E149" s="75">
        <v>1574</v>
      </c>
      <c r="F149" s="75">
        <v>70</v>
      </c>
      <c r="G149" s="75">
        <v>528</v>
      </c>
      <c r="H149" s="75">
        <v>598</v>
      </c>
      <c r="I149" s="76">
        <v>0.37992376111817022</v>
      </c>
    </row>
    <row r="150" spans="2:9" ht="13.2" x14ac:dyDescent="0.2">
      <c r="B150" s="71">
        <v>13</v>
      </c>
    </row>
    <row r="151" spans="2:9" ht="13.2" x14ac:dyDescent="0.2">
      <c r="C151" s="71">
        <v>12</v>
      </c>
      <c r="D151" s="72" t="s">
        <v>22</v>
      </c>
      <c r="E151" s="71">
        <v>26</v>
      </c>
      <c r="F151" s="71">
        <v>0</v>
      </c>
      <c r="G151" s="71">
        <v>15</v>
      </c>
      <c r="H151" s="71">
        <v>15</v>
      </c>
      <c r="I151" s="73">
        <v>0.57692307692307698</v>
      </c>
    </row>
    <row r="152" spans="2:9" ht="13.2" x14ac:dyDescent="0.2">
      <c r="C152" s="71">
        <v>83</v>
      </c>
      <c r="D152" s="72" t="s">
        <v>819</v>
      </c>
      <c r="E152" s="71">
        <v>29</v>
      </c>
      <c r="F152" s="71">
        <v>0</v>
      </c>
      <c r="G152" s="71">
        <v>10</v>
      </c>
      <c r="H152" s="71">
        <v>10</v>
      </c>
      <c r="I152" s="73">
        <v>0.34482758620689657</v>
      </c>
    </row>
    <row r="153" spans="2:9" ht="13.2" x14ac:dyDescent="0.2">
      <c r="C153" s="71">
        <v>193</v>
      </c>
      <c r="D153" s="72" t="s">
        <v>820</v>
      </c>
      <c r="E153" s="71">
        <v>21</v>
      </c>
      <c r="F153" s="71">
        <v>0</v>
      </c>
      <c r="G153" s="71">
        <v>15</v>
      </c>
      <c r="H153" s="71">
        <v>15</v>
      </c>
      <c r="I153" s="73">
        <v>0.7142857142857143</v>
      </c>
    </row>
    <row r="154" spans="2:9" ht="13.2" x14ac:dyDescent="0.2">
      <c r="C154" s="71">
        <v>296</v>
      </c>
      <c r="D154" s="72" t="s">
        <v>267</v>
      </c>
      <c r="E154" s="71">
        <v>156</v>
      </c>
      <c r="F154" s="71">
        <v>7</v>
      </c>
      <c r="G154" s="71">
        <v>77</v>
      </c>
      <c r="H154" s="71">
        <v>84</v>
      </c>
      <c r="I154" s="73">
        <v>0.53846153846153844</v>
      </c>
    </row>
    <row r="155" spans="2:9" ht="13.2" x14ac:dyDescent="0.2">
      <c r="C155" s="71">
        <v>402</v>
      </c>
      <c r="D155" s="72" t="s">
        <v>342</v>
      </c>
      <c r="E155" s="71">
        <v>11</v>
      </c>
      <c r="F155" s="71">
        <v>0</v>
      </c>
      <c r="G155" s="71">
        <v>0</v>
      </c>
      <c r="H155" s="71">
        <v>0</v>
      </c>
      <c r="I155" s="73">
        <v>0</v>
      </c>
    </row>
    <row r="156" spans="2:9" ht="13.2" x14ac:dyDescent="0.2">
      <c r="C156" s="71">
        <v>453</v>
      </c>
      <c r="D156" s="72" t="s">
        <v>821</v>
      </c>
      <c r="E156" s="71">
        <v>10</v>
      </c>
      <c r="F156" s="71">
        <v>0</v>
      </c>
      <c r="G156" s="71">
        <v>1</v>
      </c>
      <c r="H156" s="71">
        <v>1</v>
      </c>
      <c r="I156" s="73">
        <v>0.1</v>
      </c>
    </row>
    <row r="157" spans="2:9" ht="13.2" x14ac:dyDescent="0.2">
      <c r="C157" s="71">
        <v>464</v>
      </c>
      <c r="D157" s="72" t="s">
        <v>822</v>
      </c>
      <c r="E157" s="71">
        <v>38</v>
      </c>
      <c r="F157" s="71">
        <v>11</v>
      </c>
      <c r="G157" s="71">
        <v>10</v>
      </c>
      <c r="H157" s="71">
        <v>21</v>
      </c>
      <c r="I157" s="73">
        <v>0.55263157894736847</v>
      </c>
    </row>
    <row r="158" spans="2:9" ht="13.2" x14ac:dyDescent="0.2">
      <c r="C158" s="71">
        <v>574</v>
      </c>
      <c r="D158" s="72" t="s">
        <v>451</v>
      </c>
      <c r="E158" s="71">
        <v>11</v>
      </c>
      <c r="F158" s="71">
        <v>0</v>
      </c>
      <c r="G158" s="71">
        <v>7</v>
      </c>
      <c r="H158" s="71">
        <v>7</v>
      </c>
      <c r="I158" s="73">
        <v>0.63636363636363635</v>
      </c>
    </row>
    <row r="159" spans="2:9" ht="13.2" x14ac:dyDescent="0.2">
      <c r="C159" s="71">
        <v>577</v>
      </c>
      <c r="D159" s="72" t="s">
        <v>823</v>
      </c>
      <c r="E159" s="71">
        <v>57</v>
      </c>
      <c r="F159" s="71">
        <v>1</v>
      </c>
      <c r="G159" s="71">
        <v>5</v>
      </c>
      <c r="H159" s="71">
        <v>6</v>
      </c>
      <c r="I159" s="73">
        <v>0.10526315789473685</v>
      </c>
    </row>
    <row r="160" spans="2:9" ht="13.2" x14ac:dyDescent="0.2">
      <c r="C160" s="71">
        <v>720</v>
      </c>
      <c r="D160" s="72" t="s">
        <v>824</v>
      </c>
      <c r="E160" s="71">
        <v>15</v>
      </c>
      <c r="F160" s="71">
        <v>0</v>
      </c>
      <c r="G160" s="71">
        <v>3</v>
      </c>
      <c r="H160" s="71">
        <v>3</v>
      </c>
      <c r="I160" s="73">
        <v>0.2</v>
      </c>
    </row>
    <row r="161" spans="1:9" ht="13.2" x14ac:dyDescent="0.2">
      <c r="C161" s="71">
        <v>739</v>
      </c>
      <c r="D161" s="72" t="s">
        <v>571</v>
      </c>
      <c r="E161" s="71">
        <v>18</v>
      </c>
      <c r="F161" s="71">
        <v>0</v>
      </c>
      <c r="G161" s="71">
        <v>15</v>
      </c>
      <c r="H161" s="71">
        <v>15</v>
      </c>
      <c r="I161" s="73">
        <v>0.83333333333333326</v>
      </c>
    </row>
    <row r="162" spans="1:9" ht="13.2" x14ac:dyDescent="0.2">
      <c r="C162" s="71">
        <v>902</v>
      </c>
      <c r="D162" s="72" t="s">
        <v>623</v>
      </c>
      <c r="E162" s="71">
        <v>67</v>
      </c>
      <c r="F162" s="71">
        <v>0</v>
      </c>
      <c r="G162" s="71">
        <v>36</v>
      </c>
      <c r="H162" s="71">
        <v>36</v>
      </c>
      <c r="I162" s="73">
        <v>0.53731343283582089</v>
      </c>
    </row>
    <row r="163" spans="1:9" ht="13.2" x14ac:dyDescent="0.2">
      <c r="C163" s="71">
        <v>1014</v>
      </c>
      <c r="D163" s="72" t="s">
        <v>667</v>
      </c>
      <c r="E163" s="71">
        <v>20</v>
      </c>
      <c r="F163" s="71">
        <v>0</v>
      </c>
      <c r="G163" s="71">
        <v>1</v>
      </c>
      <c r="H163" s="71">
        <v>1</v>
      </c>
      <c r="I163" s="73">
        <v>0.05</v>
      </c>
    </row>
    <row r="164" spans="1:9" ht="13.2" x14ac:dyDescent="0.2">
      <c r="C164" s="71">
        <v>1225</v>
      </c>
      <c r="D164" s="72" t="s">
        <v>1067</v>
      </c>
      <c r="E164" s="71">
        <v>41</v>
      </c>
      <c r="F164" s="71">
        <v>0</v>
      </c>
      <c r="G164" s="71">
        <v>15</v>
      </c>
      <c r="H164" s="71">
        <v>15</v>
      </c>
      <c r="I164" s="73">
        <v>0.36585365853658536</v>
      </c>
    </row>
    <row r="165" spans="1:9" ht="30" customHeight="1" x14ac:dyDescent="0.2">
      <c r="C165" s="74" t="s">
        <v>5</v>
      </c>
      <c r="E165" s="75">
        <v>520</v>
      </c>
      <c r="F165" s="75">
        <v>19</v>
      </c>
      <c r="G165" s="75">
        <v>210</v>
      </c>
      <c r="H165" s="75">
        <v>229</v>
      </c>
      <c r="I165" s="76">
        <v>0.44038461538461543</v>
      </c>
    </row>
    <row r="166" spans="1:9" ht="24.75" customHeight="1" x14ac:dyDescent="0.2">
      <c r="C166" s="74" t="s">
        <v>5</v>
      </c>
      <c r="E166" s="75">
        <v>4447</v>
      </c>
      <c r="F166" s="75">
        <v>128</v>
      </c>
      <c r="G166" s="75">
        <v>1369</v>
      </c>
      <c r="H166" s="75">
        <v>1497</v>
      </c>
      <c r="I166" s="76">
        <v>0.33663143692376885</v>
      </c>
    </row>
    <row r="167" spans="1:9" ht="17.25" customHeight="1" x14ac:dyDescent="0.2"/>
    <row r="168" spans="1:9" ht="13.2" x14ac:dyDescent="0.2">
      <c r="A168" s="71">
        <v>3</v>
      </c>
    </row>
    <row r="169" spans="1:9" ht="13.2" x14ac:dyDescent="0.2">
      <c r="B169" s="71">
        <v>14</v>
      </c>
    </row>
    <row r="170" spans="1:9" ht="13.2" x14ac:dyDescent="0.2">
      <c r="C170" s="71">
        <v>6</v>
      </c>
      <c r="D170" s="72" t="s">
        <v>825</v>
      </c>
      <c r="E170" s="71">
        <v>60</v>
      </c>
      <c r="F170" s="71">
        <v>0</v>
      </c>
      <c r="G170" s="71">
        <v>26</v>
      </c>
      <c r="H170" s="71">
        <v>26</v>
      </c>
      <c r="I170" s="73">
        <v>0.43333333333333335</v>
      </c>
    </row>
    <row r="171" spans="1:9" ht="13.2" x14ac:dyDescent="0.2">
      <c r="C171" s="71">
        <v>121</v>
      </c>
      <c r="D171" s="72" t="s">
        <v>826</v>
      </c>
      <c r="E171" s="71">
        <v>49</v>
      </c>
      <c r="F171" s="71">
        <v>3</v>
      </c>
      <c r="G171" s="71">
        <v>23</v>
      </c>
      <c r="H171" s="71">
        <v>26</v>
      </c>
      <c r="I171" s="73">
        <v>0.53061224489795922</v>
      </c>
    </row>
    <row r="172" spans="1:9" ht="13.2" x14ac:dyDescent="0.2">
      <c r="C172" s="71">
        <v>136</v>
      </c>
      <c r="D172" s="72" t="s">
        <v>827</v>
      </c>
      <c r="E172" s="71">
        <v>98</v>
      </c>
      <c r="F172" s="71">
        <v>0</v>
      </c>
      <c r="G172" s="71">
        <v>44</v>
      </c>
      <c r="H172" s="71">
        <v>44</v>
      </c>
      <c r="I172" s="73">
        <v>0.44897959183673475</v>
      </c>
    </row>
    <row r="173" spans="1:9" ht="13.2" x14ac:dyDescent="0.2">
      <c r="C173" s="71">
        <v>189</v>
      </c>
      <c r="D173" s="72" t="s">
        <v>828</v>
      </c>
      <c r="E173" s="71">
        <v>16</v>
      </c>
      <c r="F173" s="71">
        <v>0</v>
      </c>
      <c r="G173" s="71">
        <v>0</v>
      </c>
      <c r="H173" s="71">
        <v>0</v>
      </c>
      <c r="I173" s="73">
        <v>0</v>
      </c>
    </row>
    <row r="174" spans="1:9" ht="13.2" x14ac:dyDescent="0.2">
      <c r="C174" s="71">
        <v>227</v>
      </c>
      <c r="D174" s="72" t="s">
        <v>211</v>
      </c>
      <c r="E174" s="71">
        <v>37</v>
      </c>
      <c r="F174" s="71">
        <v>0</v>
      </c>
      <c r="G174" s="71">
        <v>0</v>
      </c>
      <c r="H174" s="71">
        <v>0</v>
      </c>
      <c r="I174" s="73">
        <v>0</v>
      </c>
    </row>
    <row r="175" spans="1:9" ht="13.2" x14ac:dyDescent="0.2">
      <c r="C175" s="71">
        <v>297</v>
      </c>
      <c r="D175" s="72" t="s">
        <v>829</v>
      </c>
      <c r="E175" s="71">
        <v>20</v>
      </c>
      <c r="F175" s="71">
        <v>0</v>
      </c>
      <c r="G175" s="71">
        <v>1</v>
      </c>
      <c r="H175" s="71">
        <v>1</v>
      </c>
      <c r="I175" s="73">
        <v>0.05</v>
      </c>
    </row>
    <row r="176" spans="1:9" ht="13.2" x14ac:dyDescent="0.2">
      <c r="C176" s="71">
        <v>569</v>
      </c>
      <c r="D176" s="72" t="s">
        <v>445</v>
      </c>
      <c r="E176" s="71">
        <v>94</v>
      </c>
      <c r="F176" s="71">
        <v>1</v>
      </c>
      <c r="G176" s="71">
        <v>35</v>
      </c>
      <c r="H176" s="71">
        <v>36</v>
      </c>
      <c r="I176" s="73">
        <v>0.38297872340425537</v>
      </c>
    </row>
    <row r="177" spans="2:9" ht="13.2" x14ac:dyDescent="0.2">
      <c r="C177" s="71">
        <v>614</v>
      </c>
      <c r="D177" s="72" t="s">
        <v>830</v>
      </c>
      <c r="E177" s="71">
        <v>41</v>
      </c>
      <c r="F177" s="71">
        <v>9</v>
      </c>
      <c r="G177" s="71">
        <v>21</v>
      </c>
      <c r="H177" s="71">
        <v>30</v>
      </c>
      <c r="I177" s="73">
        <v>0.73170731707317072</v>
      </c>
    </row>
    <row r="178" spans="2:9" ht="13.2" x14ac:dyDescent="0.2">
      <c r="C178" s="71">
        <v>682</v>
      </c>
      <c r="D178" s="72" t="s">
        <v>831</v>
      </c>
      <c r="E178" s="71">
        <v>28</v>
      </c>
      <c r="F178" s="71">
        <v>0</v>
      </c>
      <c r="G178" s="71">
        <v>1</v>
      </c>
      <c r="H178" s="71">
        <v>1</v>
      </c>
      <c r="I178" s="73">
        <v>3.5714285714285719E-2</v>
      </c>
    </row>
    <row r="179" spans="2:9" ht="13.2" x14ac:dyDescent="0.2">
      <c r="C179" s="71">
        <v>765</v>
      </c>
      <c r="D179" s="72" t="s">
        <v>832</v>
      </c>
      <c r="E179" s="71">
        <v>31</v>
      </c>
      <c r="F179" s="71">
        <v>2</v>
      </c>
      <c r="G179" s="71">
        <v>29</v>
      </c>
      <c r="H179" s="71">
        <v>31</v>
      </c>
      <c r="I179" s="73">
        <v>1</v>
      </c>
    </row>
    <row r="180" spans="2:9" ht="30" customHeight="1" x14ac:dyDescent="0.2">
      <c r="C180" s="74" t="s">
        <v>5</v>
      </c>
      <c r="E180" s="75">
        <v>474</v>
      </c>
      <c r="F180" s="75">
        <v>15</v>
      </c>
      <c r="G180" s="75">
        <v>180</v>
      </c>
      <c r="H180" s="75">
        <v>195</v>
      </c>
      <c r="I180" s="76">
        <v>0.41139240506329117</v>
      </c>
    </row>
    <row r="181" spans="2:9" ht="13.2" x14ac:dyDescent="0.2">
      <c r="B181" s="71">
        <v>15</v>
      </c>
    </row>
    <row r="182" spans="2:9" ht="13.2" x14ac:dyDescent="0.2">
      <c r="C182" s="71">
        <v>1</v>
      </c>
      <c r="D182" s="72" t="s">
        <v>833</v>
      </c>
      <c r="E182" s="71">
        <v>23</v>
      </c>
      <c r="F182" s="71">
        <v>0</v>
      </c>
      <c r="G182" s="71">
        <v>3</v>
      </c>
      <c r="H182" s="71">
        <v>3</v>
      </c>
      <c r="I182" s="73">
        <v>0.13043478260869565</v>
      </c>
    </row>
    <row r="183" spans="2:9" ht="13.2" x14ac:dyDescent="0.2">
      <c r="C183" s="71">
        <v>4</v>
      </c>
      <c r="D183" s="72" t="s">
        <v>834</v>
      </c>
      <c r="E183" s="71">
        <v>38</v>
      </c>
      <c r="F183" s="71">
        <v>0</v>
      </c>
      <c r="G183" s="71">
        <v>1</v>
      </c>
      <c r="H183" s="71">
        <v>1</v>
      </c>
      <c r="I183" s="73">
        <v>2.6315789473684213E-2</v>
      </c>
    </row>
    <row r="184" spans="2:9" ht="13.2" x14ac:dyDescent="0.2">
      <c r="C184" s="71">
        <v>16</v>
      </c>
      <c r="D184" s="72" t="s">
        <v>835</v>
      </c>
      <c r="E184" s="71">
        <v>47</v>
      </c>
      <c r="F184" s="71">
        <v>0</v>
      </c>
      <c r="G184" s="71">
        <v>4</v>
      </c>
      <c r="H184" s="71">
        <v>4</v>
      </c>
      <c r="I184" s="73">
        <v>8.5106382978723402E-2</v>
      </c>
    </row>
    <row r="185" spans="2:9" ht="13.2" x14ac:dyDescent="0.2">
      <c r="C185" s="71">
        <v>17</v>
      </c>
      <c r="D185" s="72" t="s">
        <v>836</v>
      </c>
      <c r="E185" s="71">
        <v>48</v>
      </c>
      <c r="F185" s="71">
        <v>0</v>
      </c>
      <c r="G185" s="71">
        <v>1</v>
      </c>
      <c r="H185" s="71">
        <v>1</v>
      </c>
      <c r="I185" s="73">
        <v>2.0833333333333336E-2</v>
      </c>
    </row>
    <row r="186" spans="2:9" ht="13.2" x14ac:dyDescent="0.2">
      <c r="C186" s="71">
        <v>26</v>
      </c>
      <c r="D186" s="72" t="s">
        <v>837</v>
      </c>
      <c r="E186" s="71">
        <v>27</v>
      </c>
      <c r="F186" s="71">
        <v>0</v>
      </c>
      <c r="G186" s="71">
        <v>2</v>
      </c>
      <c r="H186" s="71">
        <v>2</v>
      </c>
      <c r="I186" s="73">
        <v>7.407407407407407E-2</v>
      </c>
    </row>
    <row r="187" spans="2:9" ht="13.2" x14ac:dyDescent="0.2">
      <c r="C187" s="71">
        <v>37</v>
      </c>
      <c r="D187" s="72" t="s">
        <v>56</v>
      </c>
      <c r="E187" s="71">
        <v>29</v>
      </c>
      <c r="F187" s="71">
        <v>0</v>
      </c>
      <c r="G187" s="71">
        <v>1</v>
      </c>
      <c r="H187" s="71">
        <v>1</v>
      </c>
      <c r="I187" s="73">
        <v>3.4482758620689655E-2</v>
      </c>
    </row>
    <row r="188" spans="2:9" ht="13.2" x14ac:dyDescent="0.2">
      <c r="C188" s="71">
        <v>45</v>
      </c>
      <c r="D188" s="72" t="s">
        <v>838</v>
      </c>
      <c r="E188" s="71">
        <v>37</v>
      </c>
      <c r="F188" s="71">
        <v>0</v>
      </c>
      <c r="G188" s="71">
        <v>1</v>
      </c>
      <c r="H188" s="71">
        <v>1</v>
      </c>
      <c r="I188" s="73">
        <v>2.7027027027027029E-2</v>
      </c>
    </row>
    <row r="189" spans="2:9" ht="13.2" x14ac:dyDescent="0.2">
      <c r="C189" s="71">
        <v>140</v>
      </c>
      <c r="D189" s="72" t="s">
        <v>153</v>
      </c>
      <c r="E189" s="71">
        <v>24</v>
      </c>
      <c r="F189" s="71">
        <v>0</v>
      </c>
      <c r="G189" s="71">
        <v>1</v>
      </c>
      <c r="H189" s="71">
        <v>1</v>
      </c>
      <c r="I189" s="73">
        <v>4.1666666666666671E-2</v>
      </c>
    </row>
    <row r="190" spans="2:9" ht="13.2" x14ac:dyDescent="0.2">
      <c r="C190" s="71">
        <v>255</v>
      </c>
      <c r="D190" s="72" t="s">
        <v>233</v>
      </c>
      <c r="E190" s="71">
        <v>72</v>
      </c>
      <c r="F190" s="71">
        <v>0</v>
      </c>
      <c r="G190" s="71">
        <v>1</v>
      </c>
      <c r="H190" s="71">
        <v>1</v>
      </c>
      <c r="I190" s="73">
        <v>1.3888888888888888E-2</v>
      </c>
    </row>
    <row r="191" spans="2:9" ht="13.2" x14ac:dyDescent="0.2">
      <c r="C191" s="71">
        <v>285</v>
      </c>
      <c r="D191" s="72" t="s">
        <v>839</v>
      </c>
      <c r="E191" s="71">
        <v>78</v>
      </c>
      <c r="F191" s="71">
        <v>3</v>
      </c>
      <c r="G191" s="71">
        <v>59</v>
      </c>
      <c r="H191" s="71">
        <v>62</v>
      </c>
      <c r="I191" s="73">
        <v>0.79487179487179493</v>
      </c>
    </row>
    <row r="192" spans="2:9" ht="13.2" x14ac:dyDescent="0.2">
      <c r="C192" s="71">
        <v>286</v>
      </c>
      <c r="D192" s="72" t="s">
        <v>257</v>
      </c>
      <c r="E192" s="71">
        <v>28</v>
      </c>
      <c r="F192" s="71">
        <v>0</v>
      </c>
      <c r="G192" s="71">
        <v>19</v>
      </c>
      <c r="H192" s="71">
        <v>19</v>
      </c>
      <c r="I192" s="73">
        <v>0.6785714285714286</v>
      </c>
    </row>
    <row r="193" spans="2:9" ht="13.2" x14ac:dyDescent="0.2">
      <c r="C193" s="71">
        <v>371</v>
      </c>
      <c r="D193" s="72" t="s">
        <v>316</v>
      </c>
      <c r="E193" s="71">
        <v>33</v>
      </c>
      <c r="F193" s="71">
        <v>0</v>
      </c>
      <c r="G193" s="71">
        <v>1</v>
      </c>
      <c r="H193" s="71">
        <v>1</v>
      </c>
      <c r="I193" s="73">
        <v>3.0303030303030304E-2</v>
      </c>
    </row>
    <row r="194" spans="2:9" ht="13.2" x14ac:dyDescent="0.2">
      <c r="C194" s="71">
        <v>381</v>
      </c>
      <c r="D194" s="72" t="s">
        <v>840</v>
      </c>
      <c r="E194" s="71">
        <v>46</v>
      </c>
      <c r="F194" s="71">
        <v>0</v>
      </c>
      <c r="G194" s="71">
        <v>2</v>
      </c>
      <c r="H194" s="71">
        <v>2</v>
      </c>
      <c r="I194" s="73">
        <v>4.3478260869565216E-2</v>
      </c>
    </row>
    <row r="195" spans="2:9" ht="13.2" x14ac:dyDescent="0.2">
      <c r="C195" s="71">
        <v>417</v>
      </c>
      <c r="D195" s="72" t="s">
        <v>1068</v>
      </c>
      <c r="E195" s="71">
        <v>10</v>
      </c>
      <c r="F195" s="71">
        <v>0</v>
      </c>
      <c r="G195" s="71">
        <v>8</v>
      </c>
      <c r="H195" s="71">
        <v>8</v>
      </c>
      <c r="I195" s="73">
        <v>0.8</v>
      </c>
    </row>
    <row r="196" spans="2:9" ht="13.2" x14ac:dyDescent="0.2">
      <c r="C196" s="71">
        <v>465</v>
      </c>
      <c r="D196" s="72" t="s">
        <v>388</v>
      </c>
      <c r="E196" s="71">
        <v>12</v>
      </c>
      <c r="F196" s="71">
        <v>0</v>
      </c>
      <c r="G196" s="71">
        <v>10</v>
      </c>
      <c r="H196" s="71">
        <v>10</v>
      </c>
      <c r="I196" s="73">
        <v>0.83333333333333326</v>
      </c>
    </row>
    <row r="197" spans="2:9" ht="13.2" x14ac:dyDescent="0.2">
      <c r="C197" s="71">
        <v>533</v>
      </c>
      <c r="D197" s="72" t="s">
        <v>841</v>
      </c>
      <c r="E197" s="71">
        <v>32</v>
      </c>
      <c r="F197" s="71">
        <v>1</v>
      </c>
      <c r="G197" s="71">
        <v>8</v>
      </c>
      <c r="H197" s="71">
        <v>9</v>
      </c>
      <c r="I197" s="73">
        <v>0.28125</v>
      </c>
    </row>
    <row r="198" spans="2:9" ht="13.2" x14ac:dyDescent="0.2">
      <c r="C198" s="71">
        <v>546</v>
      </c>
      <c r="D198" s="72" t="s">
        <v>842</v>
      </c>
      <c r="E198" s="71">
        <v>20</v>
      </c>
      <c r="F198" s="71">
        <v>0</v>
      </c>
      <c r="G198" s="71">
        <v>0</v>
      </c>
      <c r="H198" s="71">
        <v>0</v>
      </c>
      <c r="I198" s="73">
        <v>0</v>
      </c>
    </row>
    <row r="199" spans="2:9" ht="13.2" x14ac:dyDescent="0.2">
      <c r="C199" s="71">
        <v>644</v>
      </c>
      <c r="D199" s="72" t="s">
        <v>843</v>
      </c>
      <c r="E199" s="71">
        <v>87</v>
      </c>
      <c r="F199" s="71">
        <v>0</v>
      </c>
      <c r="G199" s="71">
        <v>2</v>
      </c>
      <c r="H199" s="71">
        <v>2</v>
      </c>
      <c r="I199" s="73">
        <v>2.2988505747126436E-2</v>
      </c>
    </row>
    <row r="200" spans="2:9" ht="13.2" x14ac:dyDescent="0.2">
      <c r="C200" s="71">
        <v>749</v>
      </c>
      <c r="D200" s="72" t="s">
        <v>844</v>
      </c>
      <c r="E200" s="71">
        <v>74</v>
      </c>
      <c r="F200" s="71">
        <v>4</v>
      </c>
      <c r="G200" s="71">
        <v>49</v>
      </c>
      <c r="H200" s="71">
        <v>53</v>
      </c>
      <c r="I200" s="73">
        <v>0.71621621621621634</v>
      </c>
    </row>
    <row r="201" spans="2:9" ht="13.2" x14ac:dyDescent="0.2">
      <c r="C201" s="71">
        <v>823</v>
      </c>
      <c r="D201" s="72" t="s">
        <v>1069</v>
      </c>
      <c r="E201" s="71">
        <v>17</v>
      </c>
      <c r="F201" s="71">
        <v>0</v>
      </c>
      <c r="G201" s="71">
        <v>0</v>
      </c>
      <c r="H201" s="71">
        <v>0</v>
      </c>
      <c r="I201" s="73">
        <v>0</v>
      </c>
    </row>
    <row r="202" spans="2:9" ht="13.2" x14ac:dyDescent="0.2">
      <c r="C202" s="71">
        <v>1197</v>
      </c>
      <c r="D202" s="72" t="s">
        <v>846</v>
      </c>
      <c r="E202" s="71">
        <v>35</v>
      </c>
      <c r="F202" s="71">
        <v>2</v>
      </c>
      <c r="G202" s="71">
        <v>12</v>
      </c>
      <c r="H202" s="71">
        <v>14</v>
      </c>
      <c r="I202" s="73">
        <v>0.4</v>
      </c>
    </row>
    <row r="203" spans="2:9" ht="13.2" x14ac:dyDescent="0.2">
      <c r="C203" s="71">
        <v>1233</v>
      </c>
      <c r="D203" s="72" t="s">
        <v>1070</v>
      </c>
      <c r="E203" s="71">
        <v>50</v>
      </c>
      <c r="F203" s="71">
        <v>1</v>
      </c>
      <c r="G203" s="71">
        <v>28</v>
      </c>
      <c r="H203" s="71">
        <v>29</v>
      </c>
      <c r="I203" s="73">
        <v>0.57999999999999996</v>
      </c>
    </row>
    <row r="204" spans="2:9" ht="30" customHeight="1" x14ac:dyDescent="0.2">
      <c r="C204" s="74" t="s">
        <v>5</v>
      </c>
      <c r="E204" s="75">
        <v>867</v>
      </c>
      <c r="F204" s="75">
        <v>11</v>
      </c>
      <c r="G204" s="75">
        <v>213</v>
      </c>
      <c r="H204" s="75">
        <v>224</v>
      </c>
      <c r="I204" s="76">
        <v>0.25836216839677045</v>
      </c>
    </row>
    <row r="205" spans="2:9" ht="13.2" x14ac:dyDescent="0.2">
      <c r="B205" s="71">
        <v>16</v>
      </c>
    </row>
    <row r="206" spans="2:9" ht="13.2" x14ac:dyDescent="0.2">
      <c r="C206" s="71">
        <v>2</v>
      </c>
      <c r="D206" s="72" t="s">
        <v>10</v>
      </c>
      <c r="E206" s="71">
        <v>55</v>
      </c>
      <c r="F206" s="71">
        <v>4</v>
      </c>
      <c r="G206" s="71">
        <v>22</v>
      </c>
      <c r="H206" s="71">
        <v>26</v>
      </c>
      <c r="I206" s="73">
        <v>0.47272727272727272</v>
      </c>
    </row>
    <row r="207" spans="2:9" ht="13.2" x14ac:dyDescent="0.2">
      <c r="C207" s="71">
        <v>8</v>
      </c>
      <c r="D207" s="72" t="s">
        <v>18</v>
      </c>
      <c r="E207" s="71">
        <v>31</v>
      </c>
      <c r="F207" s="71">
        <v>0</v>
      </c>
      <c r="G207" s="71">
        <v>1</v>
      </c>
      <c r="H207" s="71">
        <v>1</v>
      </c>
      <c r="I207" s="73">
        <v>3.2258064516129031E-2</v>
      </c>
    </row>
    <row r="208" spans="2:9" ht="13.2" x14ac:dyDescent="0.2">
      <c r="C208" s="71">
        <v>9</v>
      </c>
      <c r="D208" s="72" t="s">
        <v>20</v>
      </c>
      <c r="E208" s="71">
        <v>33</v>
      </c>
      <c r="F208" s="71">
        <v>0</v>
      </c>
      <c r="G208" s="71">
        <v>18</v>
      </c>
      <c r="H208" s="71">
        <v>18</v>
      </c>
      <c r="I208" s="73">
        <v>0.54545454545454553</v>
      </c>
    </row>
    <row r="209" spans="3:9" ht="13.2" x14ac:dyDescent="0.2">
      <c r="C209" s="71">
        <v>35</v>
      </c>
      <c r="D209" s="72" t="s">
        <v>847</v>
      </c>
      <c r="E209" s="71">
        <v>11</v>
      </c>
      <c r="F209" s="71">
        <v>0</v>
      </c>
      <c r="G209" s="71">
        <v>1</v>
      </c>
      <c r="H209" s="71">
        <v>1</v>
      </c>
      <c r="I209" s="73">
        <v>9.0909090909090925E-2</v>
      </c>
    </row>
    <row r="210" spans="3:9" ht="13.2" x14ac:dyDescent="0.2">
      <c r="C210" s="71">
        <v>44</v>
      </c>
      <c r="D210" s="72" t="s">
        <v>848</v>
      </c>
      <c r="E210" s="71">
        <v>46</v>
      </c>
      <c r="F210" s="71">
        <v>0</v>
      </c>
      <c r="G210" s="71">
        <v>9</v>
      </c>
      <c r="H210" s="71">
        <v>9</v>
      </c>
      <c r="I210" s="73">
        <v>0.19565217391304349</v>
      </c>
    </row>
    <row r="211" spans="3:9" ht="13.2" x14ac:dyDescent="0.2">
      <c r="C211" s="71">
        <v>91</v>
      </c>
      <c r="D211" s="72" t="s">
        <v>106</v>
      </c>
      <c r="E211" s="71">
        <v>102</v>
      </c>
      <c r="F211" s="71">
        <v>11</v>
      </c>
      <c r="G211" s="71">
        <v>33</v>
      </c>
      <c r="H211" s="71">
        <v>44</v>
      </c>
      <c r="I211" s="73">
        <v>0.43137254901960786</v>
      </c>
    </row>
    <row r="212" spans="3:9" ht="13.2" x14ac:dyDescent="0.2">
      <c r="C212" s="71">
        <v>100</v>
      </c>
      <c r="D212" s="72" t="s">
        <v>114</v>
      </c>
      <c r="E212" s="71">
        <v>24</v>
      </c>
      <c r="F212" s="71">
        <v>0</v>
      </c>
      <c r="G212" s="71">
        <v>11</v>
      </c>
      <c r="H212" s="71">
        <v>11</v>
      </c>
      <c r="I212" s="73">
        <v>0.45833333333333337</v>
      </c>
    </row>
    <row r="213" spans="3:9" ht="13.2" x14ac:dyDescent="0.2">
      <c r="C213" s="71">
        <v>125</v>
      </c>
      <c r="D213" s="72" t="s">
        <v>134</v>
      </c>
      <c r="E213" s="71">
        <v>33</v>
      </c>
      <c r="F213" s="71">
        <v>1</v>
      </c>
      <c r="G213" s="71">
        <v>29</v>
      </c>
      <c r="H213" s="71">
        <v>30</v>
      </c>
      <c r="I213" s="73">
        <v>0.90909090909090906</v>
      </c>
    </row>
    <row r="214" spans="3:9" ht="13.2" x14ac:dyDescent="0.2">
      <c r="C214" s="71">
        <v>254</v>
      </c>
      <c r="D214" s="72" t="s">
        <v>849</v>
      </c>
      <c r="E214" s="71">
        <v>31</v>
      </c>
      <c r="F214" s="71">
        <v>1</v>
      </c>
      <c r="G214" s="71">
        <v>25</v>
      </c>
      <c r="H214" s="71">
        <v>26</v>
      </c>
      <c r="I214" s="73">
        <v>0.83870967741935487</v>
      </c>
    </row>
    <row r="215" spans="3:9" ht="13.2" x14ac:dyDescent="0.2">
      <c r="C215" s="71">
        <v>318</v>
      </c>
      <c r="D215" s="72" t="s">
        <v>281</v>
      </c>
      <c r="E215" s="71">
        <v>31</v>
      </c>
      <c r="F215" s="71">
        <v>0</v>
      </c>
      <c r="G215" s="71">
        <v>1</v>
      </c>
      <c r="H215" s="71">
        <v>1</v>
      </c>
      <c r="I215" s="73">
        <v>3.2258064516129031E-2</v>
      </c>
    </row>
    <row r="216" spans="3:9" ht="13.2" x14ac:dyDescent="0.2">
      <c r="C216" s="71">
        <v>323</v>
      </c>
      <c r="D216" s="72" t="s">
        <v>285</v>
      </c>
      <c r="E216" s="71">
        <v>51</v>
      </c>
      <c r="F216" s="71">
        <v>0</v>
      </c>
      <c r="G216" s="71">
        <v>3</v>
      </c>
      <c r="H216" s="71">
        <v>3</v>
      </c>
      <c r="I216" s="73">
        <v>5.8823529411764712E-2</v>
      </c>
    </row>
    <row r="217" spans="3:9" ht="13.2" x14ac:dyDescent="0.2">
      <c r="C217" s="71">
        <v>382</v>
      </c>
      <c r="D217" s="72" t="s">
        <v>324</v>
      </c>
      <c r="E217" s="71">
        <v>39</v>
      </c>
      <c r="F217" s="71">
        <v>0</v>
      </c>
      <c r="G217" s="71">
        <v>9</v>
      </c>
      <c r="H217" s="71">
        <v>9</v>
      </c>
      <c r="I217" s="73">
        <v>0.23076923076923078</v>
      </c>
    </row>
    <row r="218" spans="3:9" ht="13.2" x14ac:dyDescent="0.2">
      <c r="C218" s="71">
        <v>416</v>
      </c>
      <c r="D218" s="72" t="s">
        <v>348</v>
      </c>
      <c r="E218" s="71">
        <v>31</v>
      </c>
      <c r="F218" s="71">
        <v>0</v>
      </c>
      <c r="G218" s="71">
        <v>10</v>
      </c>
      <c r="H218" s="71">
        <v>10</v>
      </c>
      <c r="I218" s="73">
        <v>0.32258064516129031</v>
      </c>
    </row>
    <row r="219" spans="3:9" ht="13.2" x14ac:dyDescent="0.2">
      <c r="C219" s="71">
        <v>445</v>
      </c>
      <c r="D219" s="72" t="s">
        <v>366</v>
      </c>
      <c r="E219" s="71">
        <v>54</v>
      </c>
      <c r="F219" s="71">
        <v>2</v>
      </c>
      <c r="G219" s="71">
        <v>18</v>
      </c>
      <c r="H219" s="71">
        <v>20</v>
      </c>
      <c r="I219" s="73">
        <v>0.37037037037037041</v>
      </c>
    </row>
    <row r="220" spans="3:9" ht="13.2" x14ac:dyDescent="0.2">
      <c r="C220" s="71">
        <v>452</v>
      </c>
      <c r="D220" s="72" t="s">
        <v>374</v>
      </c>
      <c r="E220" s="71">
        <v>42</v>
      </c>
      <c r="F220" s="71">
        <v>0</v>
      </c>
      <c r="G220" s="71">
        <v>2</v>
      </c>
      <c r="H220" s="71">
        <v>2</v>
      </c>
      <c r="I220" s="73">
        <v>4.7619047619047616E-2</v>
      </c>
    </row>
    <row r="221" spans="3:9" ht="13.2" x14ac:dyDescent="0.2">
      <c r="C221" s="71">
        <v>913</v>
      </c>
      <c r="D221" s="72" t="s">
        <v>850</v>
      </c>
      <c r="E221" s="71">
        <v>21</v>
      </c>
      <c r="F221" s="71">
        <v>0</v>
      </c>
      <c r="G221" s="71">
        <v>16</v>
      </c>
      <c r="H221" s="71">
        <v>16</v>
      </c>
      <c r="I221" s="73">
        <v>0.76190476190476186</v>
      </c>
    </row>
    <row r="222" spans="3:9" ht="13.2" x14ac:dyDescent="0.2">
      <c r="C222" s="71">
        <v>938</v>
      </c>
      <c r="D222" s="72" t="s">
        <v>851</v>
      </c>
      <c r="E222" s="71">
        <v>35</v>
      </c>
      <c r="F222" s="71">
        <v>0</v>
      </c>
      <c r="G222" s="71">
        <v>15</v>
      </c>
      <c r="H222" s="71">
        <v>15</v>
      </c>
      <c r="I222" s="73">
        <v>0.42857142857142855</v>
      </c>
    </row>
    <row r="223" spans="3:9" ht="13.2" x14ac:dyDescent="0.2">
      <c r="C223" s="71">
        <v>979</v>
      </c>
      <c r="D223" s="72" t="s">
        <v>852</v>
      </c>
      <c r="E223" s="71">
        <v>205</v>
      </c>
      <c r="F223" s="71">
        <v>0</v>
      </c>
      <c r="G223" s="71">
        <v>7</v>
      </c>
      <c r="H223" s="71">
        <v>7</v>
      </c>
      <c r="I223" s="73">
        <v>3.4146341463414637E-2</v>
      </c>
    </row>
    <row r="224" spans="3:9" ht="13.2" x14ac:dyDescent="0.2">
      <c r="C224" s="71">
        <v>983</v>
      </c>
      <c r="D224" s="72" t="s">
        <v>659</v>
      </c>
      <c r="E224" s="71">
        <v>11</v>
      </c>
      <c r="F224" s="71">
        <v>0</v>
      </c>
      <c r="G224" s="71">
        <v>4</v>
      </c>
      <c r="H224" s="71">
        <v>4</v>
      </c>
      <c r="I224" s="73">
        <v>0.3636363636363637</v>
      </c>
    </row>
    <row r="225" spans="2:9" ht="13.2" x14ac:dyDescent="0.2">
      <c r="C225" s="71">
        <v>1044</v>
      </c>
      <c r="D225" s="72" t="s">
        <v>853</v>
      </c>
      <c r="E225" s="71">
        <v>18</v>
      </c>
      <c r="F225" s="71">
        <v>0</v>
      </c>
      <c r="G225" s="71">
        <v>1</v>
      </c>
      <c r="H225" s="71">
        <v>1</v>
      </c>
      <c r="I225" s="73">
        <v>5.5555555555555552E-2</v>
      </c>
    </row>
    <row r="226" spans="2:9" ht="13.2" x14ac:dyDescent="0.2">
      <c r="C226" s="71">
        <v>1078</v>
      </c>
      <c r="D226" s="72" t="s">
        <v>854</v>
      </c>
      <c r="E226" s="71">
        <v>33</v>
      </c>
      <c r="F226" s="71">
        <v>0</v>
      </c>
      <c r="G226" s="71">
        <v>1</v>
      </c>
      <c r="H226" s="71">
        <v>1</v>
      </c>
      <c r="I226" s="73">
        <v>3.0303030303030304E-2</v>
      </c>
    </row>
    <row r="227" spans="2:9" ht="13.2" x14ac:dyDescent="0.2">
      <c r="C227" s="71">
        <v>1236</v>
      </c>
      <c r="D227" s="72" t="s">
        <v>745</v>
      </c>
      <c r="E227" s="71">
        <v>20</v>
      </c>
      <c r="F227" s="71">
        <v>0</v>
      </c>
      <c r="G227" s="71">
        <v>1</v>
      </c>
      <c r="H227" s="71">
        <v>1</v>
      </c>
      <c r="I227" s="73">
        <v>0.05</v>
      </c>
    </row>
    <row r="228" spans="2:9" ht="13.2" x14ac:dyDescent="0.2">
      <c r="C228" s="71">
        <v>1242</v>
      </c>
      <c r="D228" s="72" t="s">
        <v>1071</v>
      </c>
      <c r="E228" s="71">
        <v>14</v>
      </c>
      <c r="F228" s="71">
        <v>1</v>
      </c>
      <c r="G228" s="71">
        <v>6</v>
      </c>
      <c r="H228" s="71">
        <v>7</v>
      </c>
      <c r="I228" s="73">
        <v>0.5</v>
      </c>
    </row>
    <row r="229" spans="2:9" ht="13.2" x14ac:dyDescent="0.2">
      <c r="C229" s="71">
        <v>1276</v>
      </c>
      <c r="D229" s="72" t="s">
        <v>757</v>
      </c>
      <c r="E229" s="71">
        <v>56</v>
      </c>
      <c r="F229" s="71">
        <v>5</v>
      </c>
      <c r="G229" s="71">
        <v>54</v>
      </c>
      <c r="H229" s="71">
        <v>59</v>
      </c>
      <c r="I229" s="73">
        <v>1.0535714285714286</v>
      </c>
    </row>
    <row r="230" spans="2:9" ht="30" customHeight="1" x14ac:dyDescent="0.2">
      <c r="C230" s="74" t="s">
        <v>5</v>
      </c>
      <c r="E230" s="75">
        <v>1027</v>
      </c>
      <c r="F230" s="75">
        <v>25</v>
      </c>
      <c r="G230" s="75">
        <v>297</v>
      </c>
      <c r="H230" s="75">
        <v>322</v>
      </c>
      <c r="I230" s="76">
        <v>0.31353456669912366</v>
      </c>
    </row>
    <row r="231" spans="2:9" ht="13.2" x14ac:dyDescent="0.2">
      <c r="B231" s="71">
        <v>20</v>
      </c>
    </row>
    <row r="232" spans="2:9" ht="13.2" x14ac:dyDescent="0.2">
      <c r="C232" s="71">
        <v>70</v>
      </c>
      <c r="D232" s="72" t="s">
        <v>74</v>
      </c>
      <c r="E232" s="71">
        <v>31</v>
      </c>
      <c r="F232" s="71">
        <v>0</v>
      </c>
      <c r="G232" s="71">
        <v>1</v>
      </c>
      <c r="H232" s="71">
        <v>1</v>
      </c>
      <c r="I232" s="73">
        <v>3.2258064516129031E-2</v>
      </c>
    </row>
    <row r="233" spans="2:9" ht="13.2" x14ac:dyDescent="0.2">
      <c r="C233" s="71">
        <v>138</v>
      </c>
      <c r="D233" s="72" t="s">
        <v>151</v>
      </c>
      <c r="E233" s="71">
        <v>21</v>
      </c>
      <c r="F233" s="71">
        <v>0</v>
      </c>
      <c r="G233" s="71">
        <v>9</v>
      </c>
      <c r="H233" s="71">
        <v>9</v>
      </c>
      <c r="I233" s="73">
        <v>0.42857142857142855</v>
      </c>
    </row>
    <row r="234" spans="2:9" ht="13.2" x14ac:dyDescent="0.2">
      <c r="C234" s="71">
        <v>152</v>
      </c>
      <c r="D234" s="72" t="s">
        <v>163</v>
      </c>
      <c r="E234" s="71">
        <v>39</v>
      </c>
      <c r="F234" s="71">
        <v>0</v>
      </c>
      <c r="G234" s="71">
        <v>0</v>
      </c>
      <c r="H234" s="71">
        <v>0</v>
      </c>
      <c r="I234" s="73">
        <v>0</v>
      </c>
    </row>
    <row r="235" spans="2:9" ht="13.2" x14ac:dyDescent="0.2">
      <c r="C235" s="71">
        <v>222</v>
      </c>
      <c r="D235" s="72" t="s">
        <v>207</v>
      </c>
      <c r="E235" s="71">
        <v>20</v>
      </c>
      <c r="F235" s="71">
        <v>0</v>
      </c>
      <c r="G235" s="71">
        <v>2</v>
      </c>
      <c r="H235" s="71">
        <v>2</v>
      </c>
      <c r="I235" s="73">
        <v>0.1</v>
      </c>
    </row>
    <row r="236" spans="2:9" ht="13.2" x14ac:dyDescent="0.2">
      <c r="C236" s="71">
        <v>249</v>
      </c>
      <c r="D236" s="72" t="s">
        <v>917</v>
      </c>
      <c r="E236" s="71">
        <v>21</v>
      </c>
      <c r="F236" s="71">
        <v>0</v>
      </c>
      <c r="G236" s="71">
        <v>1</v>
      </c>
      <c r="H236" s="71">
        <v>1</v>
      </c>
      <c r="I236" s="73">
        <v>4.7619047619047616E-2</v>
      </c>
    </row>
    <row r="237" spans="2:9" ht="13.2" x14ac:dyDescent="0.2">
      <c r="C237" s="71">
        <v>262</v>
      </c>
      <c r="D237" s="72" t="s">
        <v>239</v>
      </c>
      <c r="E237" s="71">
        <v>42</v>
      </c>
      <c r="F237" s="71">
        <v>0</v>
      </c>
      <c r="G237" s="71">
        <v>2</v>
      </c>
      <c r="H237" s="71">
        <v>2</v>
      </c>
      <c r="I237" s="73">
        <v>4.7619047619047616E-2</v>
      </c>
    </row>
    <row r="238" spans="2:9" ht="13.2" x14ac:dyDescent="0.2">
      <c r="C238" s="71">
        <v>279</v>
      </c>
      <c r="D238" s="72" t="s">
        <v>918</v>
      </c>
      <c r="E238" s="71">
        <v>28</v>
      </c>
      <c r="F238" s="71">
        <v>0</v>
      </c>
      <c r="G238" s="71">
        <v>14</v>
      </c>
      <c r="H238" s="71">
        <v>14</v>
      </c>
      <c r="I238" s="73">
        <v>0.5</v>
      </c>
    </row>
    <row r="239" spans="2:9" ht="13.2" x14ac:dyDescent="0.2">
      <c r="C239" s="71">
        <v>373</v>
      </c>
      <c r="D239" s="72" t="s">
        <v>318</v>
      </c>
      <c r="E239" s="71">
        <v>16</v>
      </c>
      <c r="F239" s="71">
        <v>0</v>
      </c>
      <c r="G239" s="71">
        <v>0</v>
      </c>
      <c r="H239" s="71">
        <v>0</v>
      </c>
      <c r="I239" s="73">
        <v>0</v>
      </c>
    </row>
    <row r="240" spans="2:9" ht="13.2" x14ac:dyDescent="0.2">
      <c r="C240" s="71">
        <v>374</v>
      </c>
      <c r="D240" s="72" t="s">
        <v>320</v>
      </c>
      <c r="E240" s="71">
        <v>89</v>
      </c>
      <c r="F240" s="71">
        <v>0</v>
      </c>
      <c r="G240" s="71">
        <v>0</v>
      </c>
      <c r="H240" s="71">
        <v>0</v>
      </c>
      <c r="I240" s="73">
        <v>0</v>
      </c>
    </row>
    <row r="241" spans="1:9" ht="13.2" x14ac:dyDescent="0.2">
      <c r="C241" s="71">
        <v>492</v>
      </c>
      <c r="D241" s="72" t="s">
        <v>919</v>
      </c>
      <c r="E241" s="71">
        <v>29</v>
      </c>
      <c r="F241" s="71">
        <v>0</v>
      </c>
      <c r="G241" s="71">
        <v>14</v>
      </c>
      <c r="H241" s="71">
        <v>14</v>
      </c>
      <c r="I241" s="73">
        <v>0.48275862068965519</v>
      </c>
    </row>
    <row r="242" spans="1:9" ht="13.2" x14ac:dyDescent="0.2">
      <c r="C242" s="71">
        <v>561</v>
      </c>
      <c r="D242" s="72" t="s">
        <v>1019</v>
      </c>
      <c r="E242" s="71">
        <v>22</v>
      </c>
      <c r="F242" s="71">
        <v>0</v>
      </c>
      <c r="G242" s="71">
        <v>0</v>
      </c>
      <c r="H242" s="71">
        <v>0</v>
      </c>
      <c r="I242" s="73">
        <v>0</v>
      </c>
    </row>
    <row r="243" spans="1:9" ht="13.2" x14ac:dyDescent="0.2">
      <c r="C243" s="71">
        <v>604</v>
      </c>
      <c r="D243" s="72" t="s">
        <v>467</v>
      </c>
      <c r="E243" s="71">
        <v>34</v>
      </c>
      <c r="F243" s="71">
        <v>0</v>
      </c>
      <c r="G243" s="71">
        <v>1</v>
      </c>
      <c r="H243" s="71">
        <v>1</v>
      </c>
      <c r="I243" s="73">
        <v>2.9411764705882356E-2</v>
      </c>
    </row>
    <row r="244" spans="1:9" ht="13.2" x14ac:dyDescent="0.2">
      <c r="C244" s="71">
        <v>632</v>
      </c>
      <c r="D244" s="72" t="s">
        <v>920</v>
      </c>
      <c r="E244" s="71">
        <v>15</v>
      </c>
      <c r="F244" s="71">
        <v>0</v>
      </c>
      <c r="G244" s="71">
        <v>0</v>
      </c>
      <c r="H244" s="71">
        <v>0</v>
      </c>
      <c r="I244" s="73">
        <v>0</v>
      </c>
    </row>
    <row r="245" spans="1:9" ht="13.2" x14ac:dyDescent="0.2">
      <c r="C245" s="71">
        <v>636</v>
      </c>
      <c r="D245" s="72" t="s">
        <v>921</v>
      </c>
      <c r="E245" s="71">
        <v>27</v>
      </c>
      <c r="F245" s="71">
        <v>0</v>
      </c>
      <c r="G245" s="71">
        <v>4</v>
      </c>
      <c r="H245" s="71">
        <v>4</v>
      </c>
      <c r="I245" s="73">
        <v>0.14814814814814814</v>
      </c>
    </row>
    <row r="246" spans="1:9" ht="13.2" x14ac:dyDescent="0.2">
      <c r="C246" s="71">
        <v>648</v>
      </c>
      <c r="D246" s="72" t="s">
        <v>922</v>
      </c>
      <c r="E246" s="71">
        <v>35</v>
      </c>
      <c r="F246" s="71">
        <v>0</v>
      </c>
      <c r="G246" s="71">
        <v>9</v>
      </c>
      <c r="H246" s="71">
        <v>9</v>
      </c>
      <c r="I246" s="73">
        <v>0.25714285714285717</v>
      </c>
    </row>
    <row r="247" spans="1:9" ht="13.2" x14ac:dyDescent="0.2">
      <c r="C247" s="71">
        <v>685</v>
      </c>
      <c r="D247" s="72" t="s">
        <v>923</v>
      </c>
      <c r="E247" s="71">
        <v>47</v>
      </c>
      <c r="F247" s="71">
        <v>11</v>
      </c>
      <c r="G247" s="71">
        <v>23</v>
      </c>
      <c r="H247" s="71">
        <v>34</v>
      </c>
      <c r="I247" s="73">
        <v>0.72340425531914887</v>
      </c>
    </row>
    <row r="248" spans="1:9" ht="13.2" x14ac:dyDescent="0.2">
      <c r="C248" s="71">
        <v>694</v>
      </c>
      <c r="D248" s="72" t="s">
        <v>924</v>
      </c>
      <c r="E248" s="71">
        <v>42</v>
      </c>
      <c r="F248" s="71">
        <v>0</v>
      </c>
      <c r="G248" s="71">
        <v>1</v>
      </c>
      <c r="H248" s="71">
        <v>1</v>
      </c>
      <c r="I248" s="73">
        <v>2.3809523809523808E-2</v>
      </c>
    </row>
    <row r="249" spans="1:9" ht="13.2" x14ac:dyDescent="0.2">
      <c r="C249" s="71">
        <v>1038</v>
      </c>
      <c r="D249" s="72" t="s">
        <v>925</v>
      </c>
      <c r="E249" s="71">
        <v>27</v>
      </c>
      <c r="F249" s="71">
        <v>0</v>
      </c>
      <c r="G249" s="71">
        <v>0</v>
      </c>
      <c r="H249" s="71">
        <v>0</v>
      </c>
      <c r="I249" s="73">
        <v>0</v>
      </c>
    </row>
    <row r="250" spans="1:9" ht="13.2" x14ac:dyDescent="0.2">
      <c r="C250" s="71">
        <v>1083</v>
      </c>
      <c r="D250" s="72" t="s">
        <v>689</v>
      </c>
      <c r="E250" s="71">
        <v>23</v>
      </c>
      <c r="F250" s="71">
        <v>0</v>
      </c>
      <c r="G250" s="71">
        <v>0</v>
      </c>
      <c r="H250" s="71">
        <v>0</v>
      </c>
      <c r="I250" s="73">
        <v>0</v>
      </c>
    </row>
    <row r="251" spans="1:9" ht="13.2" x14ac:dyDescent="0.2">
      <c r="C251" s="71">
        <v>1135</v>
      </c>
      <c r="D251" s="72" t="s">
        <v>699</v>
      </c>
      <c r="E251" s="71">
        <v>43</v>
      </c>
      <c r="F251" s="71">
        <v>0</v>
      </c>
      <c r="G251" s="71">
        <v>0</v>
      </c>
      <c r="H251" s="71">
        <v>0</v>
      </c>
      <c r="I251" s="73">
        <v>0</v>
      </c>
    </row>
    <row r="252" spans="1:9" ht="30" customHeight="1" x14ac:dyDescent="0.2">
      <c r="C252" s="74" t="s">
        <v>5</v>
      </c>
      <c r="E252" s="75">
        <v>651</v>
      </c>
      <c r="F252" s="75">
        <v>11</v>
      </c>
      <c r="G252" s="75">
        <v>81</v>
      </c>
      <c r="H252" s="75">
        <v>92</v>
      </c>
      <c r="I252" s="76">
        <v>0.14132104454685102</v>
      </c>
    </row>
    <row r="253" spans="1:9" ht="24.75" customHeight="1" x14ac:dyDescent="0.2">
      <c r="C253" s="74" t="s">
        <v>5</v>
      </c>
      <c r="E253" s="75">
        <v>3019</v>
      </c>
      <c r="F253" s="75">
        <v>62</v>
      </c>
      <c r="G253" s="75">
        <v>771</v>
      </c>
      <c r="H253" s="75">
        <v>833</v>
      </c>
      <c r="I253" s="76">
        <v>0.27591917853593906</v>
      </c>
    </row>
    <row r="254" spans="1:9" ht="17.25" customHeight="1" x14ac:dyDescent="0.2"/>
    <row r="255" spans="1:9" ht="13.2" x14ac:dyDescent="0.2">
      <c r="A255" s="71">
        <v>4</v>
      </c>
    </row>
    <row r="256" spans="1:9" ht="13.2" x14ac:dyDescent="0.2">
      <c r="B256" s="71">
        <v>17</v>
      </c>
    </row>
    <row r="257" spans="3:9" ht="13.2" x14ac:dyDescent="0.2">
      <c r="C257" s="71">
        <v>79</v>
      </c>
      <c r="D257" s="72" t="s">
        <v>1072</v>
      </c>
      <c r="E257" s="71">
        <v>55</v>
      </c>
      <c r="F257" s="71">
        <v>2</v>
      </c>
      <c r="G257" s="71">
        <v>33</v>
      </c>
      <c r="H257" s="71">
        <v>35</v>
      </c>
      <c r="I257" s="73">
        <v>0.63636363636363635</v>
      </c>
    </row>
    <row r="258" spans="3:9" ht="13.2" x14ac:dyDescent="0.2">
      <c r="C258" s="71">
        <v>89</v>
      </c>
      <c r="D258" s="72" t="s">
        <v>856</v>
      </c>
      <c r="E258" s="71">
        <v>41</v>
      </c>
      <c r="F258" s="71">
        <v>0</v>
      </c>
      <c r="G258" s="71">
        <v>2</v>
      </c>
      <c r="H258" s="71">
        <v>2</v>
      </c>
      <c r="I258" s="73">
        <v>4.878048780487805E-2</v>
      </c>
    </row>
    <row r="259" spans="3:9" ht="13.2" x14ac:dyDescent="0.2">
      <c r="C259" s="71">
        <v>122</v>
      </c>
      <c r="D259" s="72" t="s">
        <v>857</v>
      </c>
      <c r="E259" s="71">
        <v>100</v>
      </c>
      <c r="F259" s="71">
        <v>2</v>
      </c>
      <c r="G259" s="71">
        <v>21</v>
      </c>
      <c r="H259" s="71">
        <v>23</v>
      </c>
      <c r="I259" s="73">
        <v>0.23</v>
      </c>
    </row>
    <row r="260" spans="3:9" ht="13.2" x14ac:dyDescent="0.2">
      <c r="C260" s="71">
        <v>150</v>
      </c>
      <c r="D260" s="72" t="s">
        <v>858</v>
      </c>
      <c r="E260" s="71">
        <v>23</v>
      </c>
      <c r="F260" s="71">
        <v>0</v>
      </c>
      <c r="G260" s="71">
        <v>5</v>
      </c>
      <c r="H260" s="71">
        <v>5</v>
      </c>
      <c r="I260" s="73">
        <v>0.21739130434782611</v>
      </c>
    </row>
    <row r="261" spans="3:9" ht="13.2" x14ac:dyDescent="0.2">
      <c r="C261" s="71">
        <v>174</v>
      </c>
      <c r="D261" s="72" t="s">
        <v>859</v>
      </c>
      <c r="E261" s="71">
        <v>36</v>
      </c>
      <c r="F261" s="71">
        <v>0</v>
      </c>
      <c r="G261" s="71">
        <v>6</v>
      </c>
      <c r="H261" s="71">
        <v>6</v>
      </c>
      <c r="I261" s="73">
        <v>0.16666666666666669</v>
      </c>
    </row>
    <row r="262" spans="3:9" ht="13.2" x14ac:dyDescent="0.2">
      <c r="C262" s="71">
        <v>244</v>
      </c>
      <c r="D262" s="72" t="s">
        <v>860</v>
      </c>
      <c r="E262" s="71">
        <v>17</v>
      </c>
      <c r="F262" s="71">
        <v>0</v>
      </c>
      <c r="G262" s="71">
        <v>0</v>
      </c>
      <c r="H262" s="71">
        <v>0</v>
      </c>
      <c r="I262" s="73">
        <v>0</v>
      </c>
    </row>
    <row r="263" spans="3:9" ht="13.2" x14ac:dyDescent="0.2">
      <c r="C263" s="71">
        <v>263</v>
      </c>
      <c r="D263" s="72" t="s">
        <v>861</v>
      </c>
      <c r="E263" s="71">
        <v>81</v>
      </c>
      <c r="F263" s="71">
        <v>0</v>
      </c>
      <c r="G263" s="71">
        <v>50</v>
      </c>
      <c r="H263" s="71">
        <v>50</v>
      </c>
      <c r="I263" s="73">
        <v>0.61728395061728392</v>
      </c>
    </row>
    <row r="264" spans="3:9" ht="13.2" x14ac:dyDescent="0.2">
      <c r="C264" s="71">
        <v>341</v>
      </c>
      <c r="D264" s="72" t="s">
        <v>862</v>
      </c>
      <c r="E264" s="71">
        <v>19</v>
      </c>
      <c r="F264" s="71">
        <v>0</v>
      </c>
      <c r="G264" s="71">
        <v>0</v>
      </c>
      <c r="H264" s="71">
        <v>0</v>
      </c>
      <c r="I264" s="73">
        <v>0</v>
      </c>
    </row>
    <row r="265" spans="3:9" ht="13.2" x14ac:dyDescent="0.2">
      <c r="C265" s="71">
        <v>427</v>
      </c>
      <c r="D265" s="72" t="s">
        <v>863</v>
      </c>
      <c r="E265" s="71">
        <v>36</v>
      </c>
      <c r="F265" s="71">
        <v>0</v>
      </c>
      <c r="G265" s="71">
        <v>4</v>
      </c>
      <c r="H265" s="71">
        <v>4</v>
      </c>
      <c r="I265" s="73">
        <v>0.1111111111111111</v>
      </c>
    </row>
    <row r="266" spans="3:9" ht="13.2" x14ac:dyDescent="0.2">
      <c r="C266" s="71">
        <v>447</v>
      </c>
      <c r="D266" s="72" t="s">
        <v>864</v>
      </c>
      <c r="E266" s="71">
        <v>28</v>
      </c>
      <c r="F266" s="71">
        <v>0</v>
      </c>
      <c r="G266" s="71">
        <v>3</v>
      </c>
      <c r="H266" s="71">
        <v>3</v>
      </c>
      <c r="I266" s="73">
        <v>0.10714285714285714</v>
      </c>
    </row>
    <row r="267" spans="3:9" ht="13.2" x14ac:dyDescent="0.2">
      <c r="C267" s="71">
        <v>451</v>
      </c>
      <c r="D267" s="72" t="s">
        <v>865</v>
      </c>
      <c r="E267" s="71">
        <v>19</v>
      </c>
      <c r="F267" s="71">
        <v>0</v>
      </c>
      <c r="G267" s="71">
        <v>17</v>
      </c>
      <c r="H267" s="71">
        <v>17</v>
      </c>
      <c r="I267" s="73">
        <v>0.89473684210526316</v>
      </c>
    </row>
    <row r="268" spans="3:9" ht="13.2" x14ac:dyDescent="0.2">
      <c r="C268" s="71">
        <v>454</v>
      </c>
      <c r="D268" s="72" t="s">
        <v>378</v>
      </c>
      <c r="E268" s="71">
        <v>22</v>
      </c>
      <c r="F268" s="71">
        <v>0</v>
      </c>
      <c r="G268" s="71">
        <v>2</v>
      </c>
      <c r="H268" s="71">
        <v>2</v>
      </c>
      <c r="I268" s="73">
        <v>9.0909090909090925E-2</v>
      </c>
    </row>
    <row r="269" spans="3:9" ht="13.2" x14ac:dyDescent="0.2">
      <c r="C269" s="71">
        <v>456</v>
      </c>
      <c r="D269" s="72" t="s">
        <v>380</v>
      </c>
      <c r="E269" s="71">
        <v>54</v>
      </c>
      <c r="F269" s="71">
        <v>0</v>
      </c>
      <c r="G269" s="71">
        <v>26</v>
      </c>
      <c r="H269" s="71">
        <v>26</v>
      </c>
      <c r="I269" s="73">
        <v>0.48148148148148145</v>
      </c>
    </row>
    <row r="270" spans="3:9" ht="13.2" x14ac:dyDescent="0.2">
      <c r="C270" s="71">
        <v>466</v>
      </c>
      <c r="D270" s="72" t="s">
        <v>390</v>
      </c>
      <c r="E270" s="71">
        <v>23</v>
      </c>
      <c r="F270" s="71">
        <v>0</v>
      </c>
      <c r="G270" s="71">
        <v>7</v>
      </c>
      <c r="H270" s="71">
        <v>7</v>
      </c>
      <c r="I270" s="73">
        <v>0.30434782608695654</v>
      </c>
    </row>
    <row r="271" spans="3:9" ht="13.2" x14ac:dyDescent="0.2">
      <c r="C271" s="71">
        <v>506</v>
      </c>
      <c r="D271" s="72" t="s">
        <v>412</v>
      </c>
      <c r="E271" s="71">
        <v>83</v>
      </c>
      <c r="F271" s="71">
        <v>0</v>
      </c>
      <c r="G271" s="71">
        <v>4</v>
      </c>
      <c r="H271" s="71">
        <v>4</v>
      </c>
      <c r="I271" s="73">
        <v>4.8192771084337352E-2</v>
      </c>
    </row>
    <row r="272" spans="3:9" ht="13.2" x14ac:dyDescent="0.2">
      <c r="C272" s="71">
        <v>531</v>
      </c>
      <c r="D272" s="72" t="s">
        <v>866</v>
      </c>
      <c r="E272" s="71">
        <v>38</v>
      </c>
      <c r="F272" s="71">
        <v>0</v>
      </c>
      <c r="G272" s="71">
        <v>3</v>
      </c>
      <c r="H272" s="71">
        <v>3</v>
      </c>
      <c r="I272" s="73">
        <v>7.8947368421052627E-2</v>
      </c>
    </row>
    <row r="273" spans="3:9" ht="13.2" x14ac:dyDescent="0.2">
      <c r="C273" s="71">
        <v>568</v>
      </c>
      <c r="D273" s="72" t="s">
        <v>867</v>
      </c>
      <c r="E273" s="71">
        <v>39</v>
      </c>
      <c r="F273" s="71">
        <v>0</v>
      </c>
      <c r="G273" s="71">
        <v>3</v>
      </c>
      <c r="H273" s="71">
        <v>3</v>
      </c>
      <c r="I273" s="73">
        <v>7.6923076923076927E-2</v>
      </c>
    </row>
    <row r="274" spans="3:9" ht="13.2" x14ac:dyDescent="0.2">
      <c r="C274" s="71">
        <v>573</v>
      </c>
      <c r="D274" s="72" t="s">
        <v>1073</v>
      </c>
      <c r="E274" s="71">
        <v>27</v>
      </c>
      <c r="F274" s="71">
        <v>0</v>
      </c>
      <c r="G274" s="71">
        <v>1</v>
      </c>
      <c r="H274" s="71">
        <v>1</v>
      </c>
      <c r="I274" s="73">
        <v>3.7037037037037035E-2</v>
      </c>
    </row>
    <row r="275" spans="3:9" ht="13.2" x14ac:dyDescent="0.2">
      <c r="C275" s="71">
        <v>588</v>
      </c>
      <c r="D275" s="72" t="s">
        <v>869</v>
      </c>
      <c r="E275" s="71">
        <v>23</v>
      </c>
      <c r="F275" s="71">
        <v>0</v>
      </c>
      <c r="G275" s="71">
        <v>0</v>
      </c>
      <c r="H275" s="71">
        <v>0</v>
      </c>
      <c r="I275" s="73">
        <v>0</v>
      </c>
    </row>
    <row r="276" spans="3:9" ht="13.2" x14ac:dyDescent="0.2">
      <c r="C276" s="71">
        <v>613</v>
      </c>
      <c r="D276" s="72" t="s">
        <v>870</v>
      </c>
      <c r="E276" s="71">
        <v>72</v>
      </c>
      <c r="F276" s="71">
        <v>0</v>
      </c>
      <c r="G276" s="71">
        <v>21</v>
      </c>
      <c r="H276" s="71">
        <v>21</v>
      </c>
      <c r="I276" s="73">
        <v>0.29166666666666669</v>
      </c>
    </row>
    <row r="277" spans="3:9" ht="13.2" x14ac:dyDescent="0.2">
      <c r="C277" s="71">
        <v>617</v>
      </c>
      <c r="D277" s="72" t="s">
        <v>1074</v>
      </c>
      <c r="E277" s="71">
        <v>34</v>
      </c>
      <c r="F277" s="71">
        <v>0</v>
      </c>
      <c r="G277" s="71">
        <v>1</v>
      </c>
      <c r="H277" s="71">
        <v>1</v>
      </c>
      <c r="I277" s="73">
        <v>2.9411764705882356E-2</v>
      </c>
    </row>
    <row r="278" spans="3:9" ht="13.2" x14ac:dyDescent="0.2">
      <c r="C278" s="71">
        <v>624</v>
      </c>
      <c r="D278" s="72" t="s">
        <v>872</v>
      </c>
      <c r="E278" s="71">
        <v>49</v>
      </c>
      <c r="F278" s="71">
        <v>0</v>
      </c>
      <c r="G278" s="71">
        <v>3</v>
      </c>
      <c r="H278" s="71">
        <v>3</v>
      </c>
      <c r="I278" s="73">
        <v>6.1224489795918366E-2</v>
      </c>
    </row>
    <row r="279" spans="3:9" ht="13.2" x14ac:dyDescent="0.2">
      <c r="C279" s="71">
        <v>635</v>
      </c>
      <c r="D279" s="72" t="s">
        <v>873</v>
      </c>
      <c r="E279" s="71">
        <v>26</v>
      </c>
      <c r="F279" s="71">
        <v>0</v>
      </c>
      <c r="G279" s="71">
        <v>4</v>
      </c>
      <c r="H279" s="71">
        <v>4</v>
      </c>
      <c r="I279" s="73">
        <v>0.15384615384615385</v>
      </c>
    </row>
    <row r="280" spans="3:9" ht="13.2" x14ac:dyDescent="0.2">
      <c r="C280" s="71">
        <v>641</v>
      </c>
      <c r="D280" s="72" t="s">
        <v>874</v>
      </c>
      <c r="E280" s="71">
        <v>30</v>
      </c>
      <c r="F280" s="71">
        <v>0</v>
      </c>
      <c r="G280" s="71">
        <v>2</v>
      </c>
      <c r="H280" s="71">
        <v>2</v>
      </c>
      <c r="I280" s="73">
        <v>6.6666666666666666E-2</v>
      </c>
    </row>
    <row r="281" spans="3:9" ht="13.2" x14ac:dyDescent="0.2">
      <c r="C281" s="71">
        <v>661</v>
      </c>
      <c r="D281" s="72" t="s">
        <v>515</v>
      </c>
      <c r="E281" s="71">
        <v>68</v>
      </c>
      <c r="F281" s="71">
        <v>0</v>
      </c>
      <c r="G281" s="71">
        <v>8</v>
      </c>
      <c r="H281" s="71">
        <v>8</v>
      </c>
      <c r="I281" s="73">
        <v>0.11764705882352941</v>
      </c>
    </row>
    <row r="282" spans="3:9" ht="13.2" x14ac:dyDescent="0.2">
      <c r="C282" s="71">
        <v>715</v>
      </c>
      <c r="D282" s="72" t="s">
        <v>875</v>
      </c>
      <c r="E282" s="71">
        <v>14</v>
      </c>
      <c r="F282" s="71">
        <v>0</v>
      </c>
      <c r="G282" s="71">
        <v>0</v>
      </c>
      <c r="H282" s="71">
        <v>0</v>
      </c>
      <c r="I282" s="73">
        <v>0</v>
      </c>
    </row>
    <row r="283" spans="3:9" ht="13.2" x14ac:dyDescent="0.2">
      <c r="C283" s="71">
        <v>737</v>
      </c>
      <c r="D283" s="72" t="s">
        <v>876</v>
      </c>
      <c r="E283" s="71">
        <v>13</v>
      </c>
      <c r="F283" s="71">
        <v>0</v>
      </c>
      <c r="G283" s="71">
        <v>0</v>
      </c>
      <c r="H283" s="71">
        <v>0</v>
      </c>
      <c r="I283" s="73">
        <v>0</v>
      </c>
    </row>
    <row r="284" spans="3:9" ht="13.2" x14ac:dyDescent="0.2">
      <c r="C284" s="71">
        <v>752</v>
      </c>
      <c r="D284" s="72" t="s">
        <v>877</v>
      </c>
      <c r="E284" s="71">
        <v>23</v>
      </c>
      <c r="F284" s="71">
        <v>0</v>
      </c>
      <c r="G284" s="71">
        <v>0</v>
      </c>
      <c r="H284" s="71">
        <v>0</v>
      </c>
      <c r="I284" s="73">
        <v>0</v>
      </c>
    </row>
    <row r="285" spans="3:9" ht="13.2" x14ac:dyDescent="0.2">
      <c r="C285" s="71">
        <v>931</v>
      </c>
      <c r="D285" s="72" t="s">
        <v>878</v>
      </c>
      <c r="E285" s="71">
        <v>21</v>
      </c>
      <c r="F285" s="71">
        <v>0</v>
      </c>
      <c r="G285" s="71">
        <v>0</v>
      </c>
      <c r="H285" s="71">
        <v>0</v>
      </c>
      <c r="I285" s="73">
        <v>0</v>
      </c>
    </row>
    <row r="286" spans="3:9" ht="13.2" x14ac:dyDescent="0.2">
      <c r="C286" s="71">
        <v>1115</v>
      </c>
      <c r="D286" s="72" t="s">
        <v>695</v>
      </c>
      <c r="E286" s="71">
        <v>51</v>
      </c>
      <c r="F286" s="71">
        <v>0</v>
      </c>
      <c r="G286" s="71">
        <v>20</v>
      </c>
      <c r="H286" s="71">
        <v>20</v>
      </c>
      <c r="I286" s="73">
        <v>0.39215686274509809</v>
      </c>
    </row>
    <row r="287" spans="3:9" ht="13.2" x14ac:dyDescent="0.2">
      <c r="C287" s="71">
        <v>1217</v>
      </c>
      <c r="D287" s="72" t="s">
        <v>735</v>
      </c>
      <c r="E287" s="71">
        <v>62</v>
      </c>
      <c r="F287" s="71">
        <v>1</v>
      </c>
      <c r="G287" s="71">
        <v>33</v>
      </c>
      <c r="H287" s="71">
        <v>34</v>
      </c>
      <c r="I287" s="73">
        <v>0.54838709677419351</v>
      </c>
    </row>
    <row r="288" spans="3:9" ht="13.2" x14ac:dyDescent="0.2">
      <c r="C288" s="71">
        <v>1244</v>
      </c>
      <c r="D288" s="72" t="s">
        <v>751</v>
      </c>
      <c r="E288" s="71">
        <v>20</v>
      </c>
      <c r="F288" s="71">
        <v>0</v>
      </c>
      <c r="G288" s="71">
        <v>11</v>
      </c>
      <c r="H288" s="71">
        <v>11</v>
      </c>
      <c r="I288" s="73">
        <v>0.55000000000000004</v>
      </c>
    </row>
    <row r="289" spans="2:9" ht="30" customHeight="1" x14ac:dyDescent="0.2">
      <c r="C289" s="74" t="s">
        <v>5</v>
      </c>
      <c r="E289" s="75">
        <v>1247</v>
      </c>
      <c r="F289" s="75">
        <v>5</v>
      </c>
      <c r="G289" s="75">
        <v>290</v>
      </c>
      <c r="H289" s="75">
        <v>295</v>
      </c>
      <c r="I289" s="76">
        <v>0.23656776263031276</v>
      </c>
    </row>
    <row r="290" spans="2:9" ht="13.2" x14ac:dyDescent="0.2">
      <c r="B290" s="71">
        <v>18</v>
      </c>
    </row>
    <row r="291" spans="2:9" ht="13.2" x14ac:dyDescent="0.2">
      <c r="C291" s="71">
        <v>23</v>
      </c>
      <c r="D291" s="72" t="s">
        <v>36</v>
      </c>
      <c r="E291" s="71">
        <v>13</v>
      </c>
      <c r="F291" s="71">
        <v>0</v>
      </c>
      <c r="G291" s="71">
        <v>8</v>
      </c>
      <c r="H291" s="71">
        <v>8</v>
      </c>
      <c r="I291" s="73">
        <v>0.61538461538461542</v>
      </c>
    </row>
    <row r="292" spans="2:9" ht="13.2" x14ac:dyDescent="0.2">
      <c r="C292" s="71">
        <v>51</v>
      </c>
      <c r="D292" s="72" t="s">
        <v>879</v>
      </c>
      <c r="E292" s="71">
        <v>61</v>
      </c>
      <c r="F292" s="71">
        <v>1</v>
      </c>
      <c r="G292" s="71">
        <v>17</v>
      </c>
      <c r="H292" s="71">
        <v>18</v>
      </c>
      <c r="I292" s="73">
        <v>0.29508196721311475</v>
      </c>
    </row>
    <row r="293" spans="2:9" ht="13.2" x14ac:dyDescent="0.2">
      <c r="C293" s="71">
        <v>90</v>
      </c>
      <c r="D293" s="72" t="s">
        <v>880</v>
      </c>
      <c r="E293" s="71">
        <v>93</v>
      </c>
      <c r="F293" s="71">
        <v>4</v>
      </c>
      <c r="G293" s="71">
        <v>25</v>
      </c>
      <c r="H293" s="71">
        <v>29</v>
      </c>
      <c r="I293" s="73">
        <v>0.31182795698924731</v>
      </c>
    </row>
    <row r="294" spans="2:9" ht="13.2" x14ac:dyDescent="0.2">
      <c r="C294" s="71">
        <v>203</v>
      </c>
      <c r="D294" s="72" t="s">
        <v>881</v>
      </c>
      <c r="E294" s="71">
        <v>33</v>
      </c>
      <c r="F294" s="71">
        <v>0</v>
      </c>
      <c r="G294" s="71">
        <v>2</v>
      </c>
      <c r="H294" s="71">
        <v>2</v>
      </c>
      <c r="I294" s="73">
        <v>6.0606060606060608E-2</v>
      </c>
    </row>
    <row r="295" spans="2:9" ht="13.2" x14ac:dyDescent="0.2">
      <c r="C295" s="71">
        <v>210</v>
      </c>
      <c r="D295" s="72" t="s">
        <v>882</v>
      </c>
      <c r="E295" s="71">
        <v>61</v>
      </c>
      <c r="F295" s="71">
        <v>1</v>
      </c>
      <c r="G295" s="71">
        <v>22</v>
      </c>
      <c r="H295" s="71">
        <v>23</v>
      </c>
      <c r="I295" s="73">
        <v>0.37704918032786888</v>
      </c>
    </row>
    <row r="296" spans="2:9" ht="13.2" x14ac:dyDescent="0.2">
      <c r="C296" s="71">
        <v>211</v>
      </c>
      <c r="D296" s="72" t="s">
        <v>203</v>
      </c>
      <c r="E296" s="71">
        <v>99</v>
      </c>
      <c r="F296" s="71">
        <v>1</v>
      </c>
      <c r="G296" s="71">
        <v>50</v>
      </c>
      <c r="H296" s="71">
        <v>51</v>
      </c>
      <c r="I296" s="73">
        <v>0.51515151515151514</v>
      </c>
    </row>
    <row r="297" spans="2:9" ht="13.2" x14ac:dyDescent="0.2">
      <c r="C297" s="71">
        <v>367</v>
      </c>
      <c r="D297" s="72" t="s">
        <v>312</v>
      </c>
      <c r="E297" s="71">
        <v>30</v>
      </c>
      <c r="F297" s="71">
        <v>1</v>
      </c>
      <c r="G297" s="71">
        <v>25</v>
      </c>
      <c r="H297" s="71">
        <v>26</v>
      </c>
      <c r="I297" s="73">
        <v>0.8666666666666667</v>
      </c>
    </row>
    <row r="298" spans="2:9" ht="13.2" x14ac:dyDescent="0.2">
      <c r="C298" s="71">
        <v>369</v>
      </c>
      <c r="D298" s="72" t="s">
        <v>883</v>
      </c>
      <c r="E298" s="71">
        <v>33</v>
      </c>
      <c r="F298" s="71">
        <v>0</v>
      </c>
      <c r="G298" s="71">
        <v>17</v>
      </c>
      <c r="H298" s="71">
        <v>17</v>
      </c>
      <c r="I298" s="73">
        <v>0.51515151515151514</v>
      </c>
    </row>
    <row r="299" spans="2:9" ht="13.2" x14ac:dyDescent="0.2">
      <c r="C299" s="71">
        <v>384</v>
      </c>
      <c r="D299" s="72" t="s">
        <v>884</v>
      </c>
      <c r="E299" s="71">
        <v>69</v>
      </c>
      <c r="F299" s="71">
        <v>2</v>
      </c>
      <c r="G299" s="71">
        <v>15</v>
      </c>
      <c r="H299" s="71">
        <v>17</v>
      </c>
      <c r="I299" s="73">
        <v>0.24637681159420291</v>
      </c>
    </row>
    <row r="300" spans="2:9" ht="13.2" x14ac:dyDescent="0.2">
      <c r="C300" s="71">
        <v>408</v>
      </c>
      <c r="D300" s="72" t="s">
        <v>885</v>
      </c>
      <c r="E300" s="71">
        <v>34</v>
      </c>
      <c r="F300" s="71">
        <v>0</v>
      </c>
      <c r="G300" s="71">
        <v>0</v>
      </c>
      <c r="H300" s="71">
        <v>0</v>
      </c>
      <c r="I300" s="73">
        <v>0</v>
      </c>
    </row>
    <row r="301" spans="2:9" ht="13.2" x14ac:dyDescent="0.2">
      <c r="C301" s="71">
        <v>432</v>
      </c>
      <c r="D301" s="72" t="s">
        <v>886</v>
      </c>
      <c r="E301" s="71">
        <v>23</v>
      </c>
      <c r="F301" s="71">
        <v>0</v>
      </c>
      <c r="G301" s="71">
        <v>9</v>
      </c>
      <c r="H301" s="71">
        <v>9</v>
      </c>
      <c r="I301" s="73">
        <v>0.39130434782608697</v>
      </c>
    </row>
    <row r="302" spans="2:9" ht="13.2" x14ac:dyDescent="0.2">
      <c r="C302" s="71">
        <v>477</v>
      </c>
      <c r="D302" s="72" t="s">
        <v>394</v>
      </c>
      <c r="E302" s="71">
        <v>72</v>
      </c>
      <c r="F302" s="71">
        <v>0</v>
      </c>
      <c r="G302" s="71">
        <v>3</v>
      </c>
      <c r="H302" s="71">
        <v>3</v>
      </c>
      <c r="I302" s="73">
        <v>4.1666666666666671E-2</v>
      </c>
    </row>
    <row r="303" spans="2:9" ht="13.2" x14ac:dyDescent="0.2">
      <c r="C303" s="71">
        <v>499</v>
      </c>
      <c r="D303" s="72" t="s">
        <v>887</v>
      </c>
      <c r="E303" s="71">
        <v>43</v>
      </c>
      <c r="F303" s="71">
        <v>0</v>
      </c>
      <c r="G303" s="71">
        <v>1</v>
      </c>
      <c r="H303" s="71">
        <v>1</v>
      </c>
      <c r="I303" s="73">
        <v>2.3255813953488375E-2</v>
      </c>
    </row>
    <row r="304" spans="2:9" ht="13.2" x14ac:dyDescent="0.2">
      <c r="C304" s="71">
        <v>503</v>
      </c>
      <c r="D304" s="72" t="s">
        <v>888</v>
      </c>
      <c r="E304" s="71">
        <v>54</v>
      </c>
      <c r="F304" s="71">
        <v>0</v>
      </c>
      <c r="G304" s="71">
        <v>1</v>
      </c>
      <c r="H304" s="71">
        <v>1</v>
      </c>
      <c r="I304" s="73">
        <v>1.8518518518518517E-2</v>
      </c>
    </row>
    <row r="305" spans="2:9" ht="13.2" x14ac:dyDescent="0.2">
      <c r="C305" s="71">
        <v>515</v>
      </c>
      <c r="D305" s="72" t="s">
        <v>416</v>
      </c>
      <c r="E305" s="71">
        <v>35</v>
      </c>
      <c r="F305" s="71">
        <v>0</v>
      </c>
      <c r="G305" s="71">
        <v>1</v>
      </c>
      <c r="H305" s="71">
        <v>1</v>
      </c>
      <c r="I305" s="73">
        <v>2.8571428571428574E-2</v>
      </c>
    </row>
    <row r="306" spans="2:9" ht="13.2" x14ac:dyDescent="0.2">
      <c r="C306" s="71">
        <v>527</v>
      </c>
      <c r="D306" s="72" t="s">
        <v>420</v>
      </c>
      <c r="E306" s="71">
        <v>38</v>
      </c>
      <c r="F306" s="71">
        <v>0</v>
      </c>
      <c r="G306" s="71">
        <v>2</v>
      </c>
      <c r="H306" s="71">
        <v>2</v>
      </c>
      <c r="I306" s="73">
        <v>5.2631578947368425E-2</v>
      </c>
    </row>
    <row r="307" spans="2:9" ht="13.2" x14ac:dyDescent="0.2">
      <c r="C307" s="71">
        <v>551</v>
      </c>
      <c r="D307" s="72" t="s">
        <v>1005</v>
      </c>
      <c r="E307" s="71">
        <v>50</v>
      </c>
      <c r="F307" s="71">
        <v>3</v>
      </c>
      <c r="G307" s="71">
        <v>31</v>
      </c>
      <c r="H307" s="71">
        <v>34</v>
      </c>
      <c r="I307" s="73">
        <v>0.68</v>
      </c>
    </row>
    <row r="308" spans="2:9" ht="13.2" x14ac:dyDescent="0.2">
      <c r="C308" s="71">
        <v>566</v>
      </c>
      <c r="D308" s="72" t="s">
        <v>889</v>
      </c>
      <c r="E308" s="71">
        <v>40</v>
      </c>
      <c r="F308" s="71">
        <v>0</v>
      </c>
      <c r="G308" s="71">
        <v>1</v>
      </c>
      <c r="H308" s="71">
        <v>1</v>
      </c>
      <c r="I308" s="73">
        <v>2.5000000000000001E-2</v>
      </c>
    </row>
    <row r="309" spans="2:9" ht="13.2" x14ac:dyDescent="0.2">
      <c r="C309" s="71">
        <v>643</v>
      </c>
      <c r="D309" s="72" t="s">
        <v>890</v>
      </c>
      <c r="E309" s="71">
        <v>34</v>
      </c>
      <c r="F309" s="71">
        <v>0</v>
      </c>
      <c r="G309" s="71">
        <v>0</v>
      </c>
      <c r="H309" s="71">
        <v>0</v>
      </c>
      <c r="I309" s="73">
        <v>0</v>
      </c>
    </row>
    <row r="310" spans="2:9" ht="13.2" x14ac:dyDescent="0.2">
      <c r="C310" s="71">
        <v>700</v>
      </c>
      <c r="D310" s="72" t="s">
        <v>891</v>
      </c>
      <c r="E310" s="71">
        <v>18</v>
      </c>
      <c r="F310" s="71">
        <v>0</v>
      </c>
      <c r="G310" s="71">
        <v>2</v>
      </c>
      <c r="H310" s="71">
        <v>2</v>
      </c>
      <c r="I310" s="73">
        <v>0.1111111111111111</v>
      </c>
    </row>
    <row r="311" spans="2:9" ht="13.2" x14ac:dyDescent="0.2">
      <c r="C311" s="71">
        <v>755</v>
      </c>
      <c r="D311" s="72" t="s">
        <v>579</v>
      </c>
      <c r="E311" s="71">
        <v>71</v>
      </c>
      <c r="F311" s="71">
        <v>0</v>
      </c>
      <c r="G311" s="71">
        <v>7</v>
      </c>
      <c r="H311" s="71">
        <v>7</v>
      </c>
      <c r="I311" s="73">
        <v>9.8591549295774641E-2</v>
      </c>
    </row>
    <row r="312" spans="2:9" ht="13.2" x14ac:dyDescent="0.2">
      <c r="C312" s="71">
        <v>764</v>
      </c>
      <c r="D312" s="72" t="s">
        <v>892</v>
      </c>
      <c r="E312" s="71">
        <v>54</v>
      </c>
      <c r="F312" s="71">
        <v>0</v>
      </c>
      <c r="G312" s="71">
        <v>20</v>
      </c>
      <c r="H312" s="71">
        <v>20</v>
      </c>
      <c r="I312" s="73">
        <v>0.37037037037037041</v>
      </c>
    </row>
    <row r="313" spans="2:9" ht="13.2" x14ac:dyDescent="0.2">
      <c r="C313" s="71">
        <v>766</v>
      </c>
      <c r="D313" s="72" t="s">
        <v>587</v>
      </c>
      <c r="E313" s="71">
        <v>24</v>
      </c>
      <c r="F313" s="71">
        <v>0</v>
      </c>
      <c r="G313" s="71">
        <v>1</v>
      </c>
      <c r="H313" s="71">
        <v>1</v>
      </c>
      <c r="I313" s="73">
        <v>4.1666666666666671E-2</v>
      </c>
    </row>
    <row r="314" spans="2:9" ht="13.2" x14ac:dyDescent="0.2">
      <c r="C314" s="71">
        <v>776</v>
      </c>
      <c r="D314" s="72" t="s">
        <v>893</v>
      </c>
      <c r="E314" s="71">
        <v>18</v>
      </c>
      <c r="F314" s="71">
        <v>0</v>
      </c>
      <c r="G314" s="71">
        <v>0</v>
      </c>
      <c r="H314" s="71">
        <v>0</v>
      </c>
      <c r="I314" s="73">
        <v>0</v>
      </c>
    </row>
    <row r="315" spans="2:9" ht="13.2" x14ac:dyDescent="0.2">
      <c r="C315" s="71">
        <v>795</v>
      </c>
      <c r="D315" s="72" t="s">
        <v>599</v>
      </c>
      <c r="E315" s="71">
        <v>38</v>
      </c>
      <c r="F315" s="71">
        <v>0</v>
      </c>
      <c r="G315" s="71">
        <v>11</v>
      </c>
      <c r="H315" s="71">
        <v>11</v>
      </c>
      <c r="I315" s="73">
        <v>0.28947368421052633</v>
      </c>
    </row>
    <row r="316" spans="2:9" ht="13.2" x14ac:dyDescent="0.2">
      <c r="C316" s="71">
        <v>977</v>
      </c>
      <c r="D316" s="72" t="s">
        <v>894</v>
      </c>
      <c r="E316" s="71">
        <v>19</v>
      </c>
      <c r="F316" s="71">
        <v>0</v>
      </c>
      <c r="G316" s="71">
        <v>2</v>
      </c>
      <c r="H316" s="71">
        <v>2</v>
      </c>
      <c r="I316" s="73">
        <v>0.10526315789473685</v>
      </c>
    </row>
    <row r="317" spans="2:9" ht="13.2" x14ac:dyDescent="0.2">
      <c r="C317" s="71">
        <v>1019</v>
      </c>
      <c r="D317" s="72" t="s">
        <v>671</v>
      </c>
      <c r="E317" s="71">
        <v>48</v>
      </c>
      <c r="F317" s="71">
        <v>0</v>
      </c>
      <c r="G317" s="71">
        <v>15</v>
      </c>
      <c r="H317" s="71">
        <v>15</v>
      </c>
      <c r="I317" s="73">
        <v>0.3125</v>
      </c>
    </row>
    <row r="318" spans="2:9" ht="30" customHeight="1" x14ac:dyDescent="0.2">
      <c r="C318" s="74" t="s">
        <v>5</v>
      </c>
      <c r="E318" s="75">
        <v>1205</v>
      </c>
      <c r="F318" s="75">
        <v>13</v>
      </c>
      <c r="G318" s="75">
        <v>288</v>
      </c>
      <c r="H318" s="75">
        <v>301</v>
      </c>
      <c r="I318" s="76">
        <v>0.24979253112033195</v>
      </c>
    </row>
    <row r="319" spans="2:9" ht="13.2" x14ac:dyDescent="0.2">
      <c r="B319" s="71">
        <v>19</v>
      </c>
    </row>
    <row r="320" spans="2:9" ht="13.2" x14ac:dyDescent="0.2">
      <c r="C320" s="71">
        <v>24</v>
      </c>
      <c r="D320" s="72" t="s">
        <v>38</v>
      </c>
      <c r="E320" s="71">
        <v>93</v>
      </c>
      <c r="F320" s="71">
        <v>5</v>
      </c>
      <c r="G320" s="71">
        <v>27</v>
      </c>
      <c r="H320" s="71">
        <v>32</v>
      </c>
      <c r="I320" s="73">
        <v>0.34408602150537632</v>
      </c>
    </row>
    <row r="321" spans="3:9" ht="13.2" x14ac:dyDescent="0.2">
      <c r="C321" s="71">
        <v>27</v>
      </c>
      <c r="D321" s="72" t="s">
        <v>895</v>
      </c>
      <c r="E321" s="71">
        <v>11</v>
      </c>
      <c r="F321" s="71">
        <v>0</v>
      </c>
      <c r="G321" s="71">
        <v>0</v>
      </c>
      <c r="H321" s="71">
        <v>0</v>
      </c>
      <c r="I321" s="73">
        <v>0</v>
      </c>
    </row>
    <row r="322" spans="3:9" ht="13.2" x14ac:dyDescent="0.2">
      <c r="C322" s="71">
        <v>55</v>
      </c>
      <c r="D322" s="72" t="s">
        <v>896</v>
      </c>
      <c r="E322" s="71">
        <v>131</v>
      </c>
      <c r="F322" s="71">
        <v>0</v>
      </c>
      <c r="G322" s="71">
        <v>14</v>
      </c>
      <c r="H322" s="71">
        <v>14</v>
      </c>
      <c r="I322" s="73">
        <v>0.10687022900763359</v>
      </c>
    </row>
    <row r="323" spans="3:9" ht="13.2" x14ac:dyDescent="0.2">
      <c r="C323" s="71">
        <v>68</v>
      </c>
      <c r="D323" s="72" t="s">
        <v>72</v>
      </c>
      <c r="E323" s="71">
        <v>84</v>
      </c>
      <c r="F323" s="71">
        <v>4</v>
      </c>
      <c r="G323" s="71">
        <v>52</v>
      </c>
      <c r="H323" s="71">
        <v>56</v>
      </c>
      <c r="I323" s="73">
        <v>0.66666666666666674</v>
      </c>
    </row>
    <row r="324" spans="3:9" ht="13.2" x14ac:dyDescent="0.2">
      <c r="C324" s="71">
        <v>71</v>
      </c>
      <c r="D324" s="72" t="s">
        <v>76</v>
      </c>
      <c r="E324" s="71">
        <v>182</v>
      </c>
      <c r="F324" s="71">
        <v>2</v>
      </c>
      <c r="G324" s="71">
        <v>91</v>
      </c>
      <c r="H324" s="71">
        <v>93</v>
      </c>
      <c r="I324" s="73">
        <v>0.51098901098901106</v>
      </c>
    </row>
    <row r="325" spans="3:9" ht="13.2" x14ac:dyDescent="0.2">
      <c r="C325" s="71">
        <v>72</v>
      </c>
      <c r="D325" s="72" t="s">
        <v>897</v>
      </c>
      <c r="E325" s="71">
        <v>25</v>
      </c>
      <c r="F325" s="71">
        <v>0</v>
      </c>
      <c r="G325" s="71">
        <v>0</v>
      </c>
      <c r="H325" s="71">
        <v>0</v>
      </c>
      <c r="I325" s="73">
        <v>0</v>
      </c>
    </row>
    <row r="326" spans="3:9" ht="13.2" x14ac:dyDescent="0.2">
      <c r="C326" s="71">
        <v>81</v>
      </c>
      <c r="D326" s="72" t="s">
        <v>898</v>
      </c>
      <c r="E326" s="71">
        <v>24</v>
      </c>
      <c r="F326" s="71">
        <v>0</v>
      </c>
      <c r="G326" s="71">
        <v>5</v>
      </c>
      <c r="H326" s="71">
        <v>5</v>
      </c>
      <c r="I326" s="73">
        <v>0.20833333333333331</v>
      </c>
    </row>
    <row r="327" spans="3:9" ht="13.2" x14ac:dyDescent="0.2">
      <c r="C327" s="71">
        <v>88</v>
      </c>
      <c r="D327" s="72" t="s">
        <v>899</v>
      </c>
      <c r="E327" s="71">
        <v>108</v>
      </c>
      <c r="F327" s="71">
        <v>0</v>
      </c>
      <c r="G327" s="71">
        <v>8</v>
      </c>
      <c r="H327" s="71">
        <v>8</v>
      </c>
      <c r="I327" s="73">
        <v>7.407407407407407E-2</v>
      </c>
    </row>
    <row r="328" spans="3:9" ht="13.2" x14ac:dyDescent="0.2">
      <c r="C328" s="71">
        <v>102</v>
      </c>
      <c r="D328" s="72" t="s">
        <v>1075</v>
      </c>
      <c r="E328" s="71">
        <v>52</v>
      </c>
      <c r="F328" s="71">
        <v>0</v>
      </c>
      <c r="G328" s="71">
        <v>5</v>
      </c>
      <c r="H328" s="71">
        <v>5</v>
      </c>
      <c r="I328" s="73">
        <v>9.6153846153846145E-2</v>
      </c>
    </row>
    <row r="329" spans="3:9" ht="13.2" x14ac:dyDescent="0.2">
      <c r="C329" s="71">
        <v>103</v>
      </c>
      <c r="D329" s="72" t="s">
        <v>901</v>
      </c>
      <c r="E329" s="71">
        <v>39</v>
      </c>
      <c r="F329" s="71">
        <v>0</v>
      </c>
      <c r="G329" s="71">
        <v>0</v>
      </c>
      <c r="H329" s="71">
        <v>0</v>
      </c>
      <c r="I329" s="73">
        <v>0</v>
      </c>
    </row>
    <row r="330" spans="3:9" ht="13.2" x14ac:dyDescent="0.2">
      <c r="C330" s="71">
        <v>105</v>
      </c>
      <c r="D330" s="72" t="s">
        <v>902</v>
      </c>
      <c r="E330" s="71">
        <v>39</v>
      </c>
      <c r="F330" s="71">
        <v>2</v>
      </c>
      <c r="G330" s="71">
        <v>17</v>
      </c>
      <c r="H330" s="71">
        <v>19</v>
      </c>
      <c r="I330" s="73">
        <v>0.48717948717948717</v>
      </c>
    </row>
    <row r="331" spans="3:9" ht="13.2" x14ac:dyDescent="0.2">
      <c r="C331" s="71">
        <v>117</v>
      </c>
      <c r="D331" s="72" t="s">
        <v>126</v>
      </c>
      <c r="E331" s="71">
        <v>95</v>
      </c>
      <c r="F331" s="71">
        <v>0</v>
      </c>
      <c r="G331" s="71">
        <v>2</v>
      </c>
      <c r="H331" s="71">
        <v>2</v>
      </c>
      <c r="I331" s="73">
        <v>2.1052631578947368E-2</v>
      </c>
    </row>
    <row r="332" spans="3:9" ht="13.2" x14ac:dyDescent="0.2">
      <c r="C332" s="71">
        <v>287</v>
      </c>
      <c r="D332" s="72" t="s">
        <v>259</v>
      </c>
      <c r="E332" s="71">
        <v>92</v>
      </c>
      <c r="F332" s="71">
        <v>14</v>
      </c>
      <c r="G332" s="71">
        <v>45</v>
      </c>
      <c r="H332" s="71">
        <v>59</v>
      </c>
      <c r="I332" s="73">
        <v>0.64130434782608703</v>
      </c>
    </row>
    <row r="333" spans="3:9" ht="13.2" x14ac:dyDescent="0.2">
      <c r="C333" s="71">
        <v>289</v>
      </c>
      <c r="D333" s="72" t="s">
        <v>903</v>
      </c>
      <c r="E333" s="71">
        <v>126</v>
      </c>
      <c r="F333" s="71">
        <v>21</v>
      </c>
      <c r="G333" s="71">
        <v>59</v>
      </c>
      <c r="H333" s="71">
        <v>80</v>
      </c>
      <c r="I333" s="73">
        <v>0.634920634920635</v>
      </c>
    </row>
    <row r="334" spans="3:9" ht="13.2" x14ac:dyDescent="0.2">
      <c r="C334" s="71">
        <v>290</v>
      </c>
      <c r="D334" s="72" t="s">
        <v>263</v>
      </c>
      <c r="E334" s="71">
        <v>48</v>
      </c>
      <c r="F334" s="71">
        <v>0</v>
      </c>
      <c r="G334" s="71">
        <v>0</v>
      </c>
      <c r="H334" s="71">
        <v>0</v>
      </c>
      <c r="I334" s="73">
        <v>0</v>
      </c>
    </row>
    <row r="335" spans="3:9" ht="13.2" x14ac:dyDescent="0.2">
      <c r="C335" s="71">
        <v>317</v>
      </c>
      <c r="D335" s="72" t="s">
        <v>904</v>
      </c>
      <c r="E335" s="71">
        <v>66</v>
      </c>
      <c r="F335" s="71">
        <v>0</v>
      </c>
      <c r="G335" s="71">
        <v>1</v>
      </c>
      <c r="H335" s="71">
        <v>1</v>
      </c>
      <c r="I335" s="73">
        <v>1.5151515151515152E-2</v>
      </c>
    </row>
    <row r="336" spans="3:9" ht="13.2" x14ac:dyDescent="0.2">
      <c r="C336" s="71">
        <v>409</v>
      </c>
      <c r="D336" s="72" t="s">
        <v>905</v>
      </c>
      <c r="E336" s="71">
        <v>36</v>
      </c>
      <c r="F336" s="71">
        <v>0</v>
      </c>
      <c r="G336" s="71">
        <v>1</v>
      </c>
      <c r="H336" s="71">
        <v>1</v>
      </c>
      <c r="I336" s="73">
        <v>2.7777777777777776E-2</v>
      </c>
    </row>
    <row r="337" spans="3:9" ht="13.2" x14ac:dyDescent="0.2">
      <c r="C337" s="71">
        <v>429</v>
      </c>
      <c r="D337" s="72" t="s">
        <v>906</v>
      </c>
      <c r="E337" s="71">
        <v>30</v>
      </c>
      <c r="F337" s="71">
        <v>0</v>
      </c>
      <c r="G337" s="71">
        <v>1</v>
      </c>
      <c r="H337" s="71">
        <v>1</v>
      </c>
      <c r="I337" s="73">
        <v>3.3333333333333333E-2</v>
      </c>
    </row>
    <row r="338" spans="3:9" ht="13.2" x14ac:dyDescent="0.2">
      <c r="C338" s="71">
        <v>433</v>
      </c>
      <c r="D338" s="72" t="s">
        <v>360</v>
      </c>
      <c r="E338" s="71">
        <v>14</v>
      </c>
      <c r="F338" s="71">
        <v>0</v>
      </c>
      <c r="G338" s="71">
        <v>1</v>
      </c>
      <c r="H338" s="71">
        <v>1</v>
      </c>
      <c r="I338" s="73">
        <v>7.1428571428571438E-2</v>
      </c>
    </row>
    <row r="339" spans="3:9" ht="13.2" x14ac:dyDescent="0.2">
      <c r="C339" s="71">
        <v>458</v>
      </c>
      <c r="D339" s="72" t="s">
        <v>908</v>
      </c>
      <c r="E339" s="71">
        <v>32</v>
      </c>
      <c r="F339" s="71">
        <v>0</v>
      </c>
      <c r="G339" s="71">
        <v>5</v>
      </c>
      <c r="H339" s="71">
        <v>5</v>
      </c>
      <c r="I339" s="73">
        <v>0.15625</v>
      </c>
    </row>
    <row r="340" spans="3:9" ht="13.2" x14ac:dyDescent="0.2">
      <c r="C340" s="71">
        <v>479</v>
      </c>
      <c r="D340" s="72" t="s">
        <v>396</v>
      </c>
      <c r="E340" s="71">
        <v>34</v>
      </c>
      <c r="F340" s="71">
        <v>0</v>
      </c>
      <c r="G340" s="71">
        <v>3</v>
      </c>
      <c r="H340" s="71">
        <v>3</v>
      </c>
      <c r="I340" s="73">
        <v>8.8235294117647065E-2</v>
      </c>
    </row>
    <row r="341" spans="3:9" ht="13.2" x14ac:dyDescent="0.2">
      <c r="C341" s="71">
        <v>559</v>
      </c>
      <c r="D341" s="72" t="s">
        <v>38</v>
      </c>
      <c r="E341" s="71">
        <v>49</v>
      </c>
      <c r="F341" s="71">
        <v>0</v>
      </c>
      <c r="G341" s="71">
        <v>8</v>
      </c>
      <c r="H341" s="71">
        <v>8</v>
      </c>
      <c r="I341" s="73">
        <v>0.16326530612244899</v>
      </c>
    </row>
    <row r="342" spans="3:9" ht="13.2" x14ac:dyDescent="0.2">
      <c r="C342" s="71">
        <v>611</v>
      </c>
      <c r="D342" s="72" t="s">
        <v>909</v>
      </c>
      <c r="E342" s="71">
        <v>16</v>
      </c>
      <c r="F342" s="71">
        <v>5</v>
      </c>
      <c r="G342" s="71">
        <v>16</v>
      </c>
      <c r="H342" s="71">
        <v>21</v>
      </c>
      <c r="I342" s="73">
        <v>1.3125</v>
      </c>
    </row>
    <row r="343" spans="3:9" ht="13.2" x14ac:dyDescent="0.2">
      <c r="C343" s="71">
        <v>620</v>
      </c>
      <c r="D343" s="72" t="s">
        <v>910</v>
      </c>
      <c r="E343" s="71">
        <v>22</v>
      </c>
      <c r="F343" s="71">
        <v>0</v>
      </c>
      <c r="G343" s="71">
        <v>1</v>
      </c>
      <c r="H343" s="71">
        <v>1</v>
      </c>
      <c r="I343" s="73">
        <v>4.5454545454545463E-2</v>
      </c>
    </row>
    <row r="344" spans="3:9" ht="13.2" x14ac:dyDescent="0.2">
      <c r="C344" s="71">
        <v>634</v>
      </c>
      <c r="D344" s="72" t="s">
        <v>1076</v>
      </c>
      <c r="E344" s="71">
        <v>24</v>
      </c>
      <c r="F344" s="71">
        <v>0</v>
      </c>
      <c r="G344" s="71">
        <v>1</v>
      </c>
      <c r="H344" s="71">
        <v>1</v>
      </c>
      <c r="I344" s="73">
        <v>4.1666666666666671E-2</v>
      </c>
    </row>
    <row r="345" spans="3:9" ht="13.2" x14ac:dyDescent="0.2">
      <c r="C345" s="71">
        <v>650</v>
      </c>
      <c r="D345" s="72" t="s">
        <v>911</v>
      </c>
      <c r="E345" s="71">
        <v>31</v>
      </c>
      <c r="F345" s="71">
        <v>0</v>
      </c>
      <c r="G345" s="71">
        <v>1</v>
      </c>
      <c r="H345" s="71">
        <v>1</v>
      </c>
      <c r="I345" s="73">
        <v>3.2258064516129031E-2</v>
      </c>
    </row>
    <row r="346" spans="3:9" ht="13.2" x14ac:dyDescent="0.2">
      <c r="C346" s="71">
        <v>725</v>
      </c>
      <c r="D346" s="72" t="s">
        <v>912</v>
      </c>
      <c r="E346" s="71">
        <v>72</v>
      </c>
      <c r="F346" s="71">
        <v>0</v>
      </c>
      <c r="G346" s="71">
        <v>0</v>
      </c>
      <c r="H346" s="71">
        <v>0</v>
      </c>
      <c r="I346" s="73">
        <v>0</v>
      </c>
    </row>
    <row r="347" spans="3:9" ht="13.2" x14ac:dyDescent="0.2">
      <c r="C347" s="71">
        <v>770</v>
      </c>
      <c r="D347" s="72" t="s">
        <v>913</v>
      </c>
      <c r="E347" s="71">
        <v>35</v>
      </c>
      <c r="F347" s="71">
        <v>0</v>
      </c>
      <c r="G347" s="71">
        <v>1</v>
      </c>
      <c r="H347" s="71">
        <v>1</v>
      </c>
      <c r="I347" s="73">
        <v>2.8571428571428574E-2</v>
      </c>
    </row>
    <row r="348" spans="3:9" ht="13.2" x14ac:dyDescent="0.2">
      <c r="C348" s="71">
        <v>839</v>
      </c>
      <c r="D348" s="72" t="s">
        <v>914</v>
      </c>
      <c r="E348" s="71">
        <v>23</v>
      </c>
      <c r="F348" s="71">
        <v>0</v>
      </c>
      <c r="G348" s="71">
        <v>0</v>
      </c>
      <c r="H348" s="71">
        <v>0</v>
      </c>
      <c r="I348" s="73">
        <v>0</v>
      </c>
    </row>
    <row r="349" spans="3:9" ht="13.2" x14ac:dyDescent="0.2">
      <c r="C349" s="71">
        <v>1153</v>
      </c>
      <c r="D349" s="72" t="s">
        <v>1077</v>
      </c>
      <c r="E349" s="71">
        <v>69</v>
      </c>
      <c r="F349" s="71">
        <v>1</v>
      </c>
      <c r="G349" s="71">
        <v>1</v>
      </c>
      <c r="H349" s="71">
        <v>2</v>
      </c>
      <c r="I349" s="73">
        <v>2.8985507246376812E-2</v>
      </c>
    </row>
    <row r="350" spans="3:9" ht="13.2" x14ac:dyDescent="0.2">
      <c r="C350" s="71">
        <v>1181</v>
      </c>
      <c r="D350" s="72" t="s">
        <v>916</v>
      </c>
      <c r="E350" s="71">
        <v>19</v>
      </c>
      <c r="F350" s="71">
        <v>0</v>
      </c>
      <c r="G350" s="71">
        <v>1</v>
      </c>
      <c r="H350" s="71">
        <v>1</v>
      </c>
      <c r="I350" s="73">
        <v>5.2631578947368425E-2</v>
      </c>
    </row>
    <row r="351" spans="3:9" ht="13.2" x14ac:dyDescent="0.2">
      <c r="C351" s="71">
        <v>1189</v>
      </c>
      <c r="D351" s="72" t="s">
        <v>721</v>
      </c>
      <c r="E351" s="71">
        <v>36</v>
      </c>
      <c r="F351" s="71">
        <v>0</v>
      </c>
      <c r="G351" s="71">
        <v>0</v>
      </c>
      <c r="H351" s="71">
        <v>0</v>
      </c>
      <c r="I351" s="73">
        <v>0</v>
      </c>
    </row>
    <row r="352" spans="3:9" ht="30" customHeight="1" x14ac:dyDescent="0.2">
      <c r="C352" s="74" t="s">
        <v>5</v>
      </c>
      <c r="E352" s="75">
        <v>1757</v>
      </c>
      <c r="F352" s="75">
        <v>54</v>
      </c>
      <c r="G352" s="75">
        <v>367</v>
      </c>
      <c r="H352" s="75">
        <v>421</v>
      </c>
      <c r="I352" s="76">
        <v>0.23961297666476949</v>
      </c>
    </row>
    <row r="353" spans="2:9" ht="13.2" x14ac:dyDescent="0.2">
      <c r="B353" s="71">
        <v>21</v>
      </c>
    </row>
    <row r="354" spans="2:9" ht="13.2" x14ac:dyDescent="0.2">
      <c r="C354" s="71">
        <v>32</v>
      </c>
      <c r="D354" s="72" t="s">
        <v>48</v>
      </c>
      <c r="E354" s="71">
        <v>122</v>
      </c>
      <c r="F354" s="71">
        <v>4</v>
      </c>
      <c r="G354" s="71">
        <v>71</v>
      </c>
      <c r="H354" s="71">
        <v>75</v>
      </c>
      <c r="I354" s="73">
        <v>0.61475409836065575</v>
      </c>
    </row>
    <row r="355" spans="2:9" ht="13.2" x14ac:dyDescent="0.2">
      <c r="C355" s="71">
        <v>73</v>
      </c>
      <c r="D355" s="72" t="s">
        <v>926</v>
      </c>
      <c r="E355" s="71">
        <v>40</v>
      </c>
      <c r="F355" s="71">
        <v>0</v>
      </c>
      <c r="G355" s="71">
        <v>1</v>
      </c>
      <c r="H355" s="71">
        <v>1</v>
      </c>
      <c r="I355" s="73">
        <v>2.5000000000000001E-2</v>
      </c>
    </row>
    <row r="356" spans="2:9" ht="13.2" x14ac:dyDescent="0.2">
      <c r="C356" s="71">
        <v>168</v>
      </c>
      <c r="D356" s="72" t="s">
        <v>927</v>
      </c>
      <c r="E356" s="71">
        <v>13</v>
      </c>
      <c r="F356" s="71">
        <v>0</v>
      </c>
      <c r="G356" s="71">
        <v>1</v>
      </c>
      <c r="H356" s="71">
        <v>1</v>
      </c>
      <c r="I356" s="73">
        <v>7.6923076923076927E-2</v>
      </c>
    </row>
    <row r="357" spans="2:9" ht="13.2" x14ac:dyDescent="0.2">
      <c r="C357" s="71">
        <v>257</v>
      </c>
      <c r="D357" s="72" t="s">
        <v>928</v>
      </c>
      <c r="E357" s="71">
        <v>24</v>
      </c>
      <c r="F357" s="71">
        <v>0</v>
      </c>
      <c r="G357" s="71">
        <v>2</v>
      </c>
      <c r="H357" s="71">
        <v>2</v>
      </c>
      <c r="I357" s="73">
        <v>8.3333333333333343E-2</v>
      </c>
    </row>
    <row r="358" spans="2:9" ht="13.2" x14ac:dyDescent="0.2">
      <c r="C358" s="71">
        <v>278</v>
      </c>
      <c r="D358" s="72" t="s">
        <v>929</v>
      </c>
      <c r="E358" s="71">
        <v>26</v>
      </c>
      <c r="F358" s="71">
        <v>0</v>
      </c>
      <c r="G358" s="71">
        <v>7</v>
      </c>
      <c r="H358" s="71">
        <v>7</v>
      </c>
      <c r="I358" s="73">
        <v>0.26923076923076922</v>
      </c>
    </row>
    <row r="359" spans="2:9" ht="13.2" x14ac:dyDescent="0.2">
      <c r="C359" s="71">
        <v>299</v>
      </c>
      <c r="D359" s="72" t="s">
        <v>930</v>
      </c>
      <c r="E359" s="71">
        <v>10</v>
      </c>
      <c r="F359" s="71">
        <v>0</v>
      </c>
      <c r="G359" s="71">
        <v>0</v>
      </c>
      <c r="H359" s="71">
        <v>0</v>
      </c>
      <c r="I359" s="73">
        <v>0</v>
      </c>
    </row>
    <row r="360" spans="2:9" ht="13.2" x14ac:dyDescent="0.2">
      <c r="C360" s="71">
        <v>362</v>
      </c>
      <c r="D360" s="72" t="s">
        <v>1021</v>
      </c>
      <c r="E360" s="71">
        <v>38</v>
      </c>
      <c r="F360" s="71">
        <v>0</v>
      </c>
      <c r="G360" s="71">
        <v>0</v>
      </c>
      <c r="H360" s="71">
        <v>0</v>
      </c>
      <c r="I360" s="73">
        <v>0</v>
      </c>
    </row>
    <row r="361" spans="2:9" ht="13.2" x14ac:dyDescent="0.2">
      <c r="C361" s="71">
        <v>386</v>
      </c>
      <c r="D361" s="72" t="s">
        <v>328</v>
      </c>
      <c r="E361" s="71">
        <v>31</v>
      </c>
      <c r="F361" s="71">
        <v>0</v>
      </c>
      <c r="G361" s="71">
        <v>13</v>
      </c>
      <c r="H361" s="71">
        <v>13</v>
      </c>
      <c r="I361" s="73">
        <v>0.41935483870967744</v>
      </c>
    </row>
    <row r="362" spans="2:9" ht="13.2" x14ac:dyDescent="0.2">
      <c r="C362" s="71">
        <v>554</v>
      </c>
      <c r="D362" s="72" t="s">
        <v>931</v>
      </c>
      <c r="E362" s="71">
        <v>33</v>
      </c>
      <c r="F362" s="71">
        <v>0</v>
      </c>
      <c r="G362" s="71">
        <v>4</v>
      </c>
      <c r="H362" s="71">
        <v>4</v>
      </c>
      <c r="I362" s="73">
        <v>0.12121212121212122</v>
      </c>
    </row>
    <row r="363" spans="2:9" ht="13.2" x14ac:dyDescent="0.2">
      <c r="C363" s="71">
        <v>578</v>
      </c>
      <c r="D363" s="72" t="s">
        <v>932</v>
      </c>
      <c r="E363" s="71">
        <v>28</v>
      </c>
      <c r="F363" s="71">
        <v>0</v>
      </c>
      <c r="G363" s="71">
        <v>3</v>
      </c>
      <c r="H363" s="71">
        <v>3</v>
      </c>
      <c r="I363" s="73">
        <v>0.10714285714285714</v>
      </c>
    </row>
    <row r="364" spans="2:9" ht="13.2" x14ac:dyDescent="0.2">
      <c r="C364" s="71">
        <v>721</v>
      </c>
      <c r="D364" s="72" t="s">
        <v>933</v>
      </c>
      <c r="E364" s="71">
        <v>25</v>
      </c>
      <c r="F364" s="71">
        <v>0</v>
      </c>
      <c r="G364" s="71">
        <v>0</v>
      </c>
      <c r="H364" s="71">
        <v>0</v>
      </c>
      <c r="I364" s="73">
        <v>0</v>
      </c>
    </row>
    <row r="365" spans="2:9" ht="13.2" x14ac:dyDescent="0.2">
      <c r="C365" s="71">
        <v>759</v>
      </c>
      <c r="D365" s="72" t="s">
        <v>581</v>
      </c>
      <c r="E365" s="71">
        <v>10</v>
      </c>
      <c r="F365" s="71">
        <v>0</v>
      </c>
      <c r="G365" s="71">
        <v>1</v>
      </c>
      <c r="H365" s="71">
        <v>1</v>
      </c>
      <c r="I365" s="73">
        <v>0.1</v>
      </c>
    </row>
    <row r="366" spans="2:9" ht="13.2" x14ac:dyDescent="0.2">
      <c r="C366" s="71">
        <v>809</v>
      </c>
      <c r="D366" s="72" t="s">
        <v>48</v>
      </c>
      <c r="E366" s="71">
        <v>38</v>
      </c>
      <c r="F366" s="71">
        <v>0</v>
      </c>
      <c r="G366" s="71">
        <v>0</v>
      </c>
      <c r="H366" s="71">
        <v>0</v>
      </c>
      <c r="I366" s="73">
        <v>0</v>
      </c>
    </row>
    <row r="367" spans="2:9" ht="13.2" x14ac:dyDescent="0.2">
      <c r="C367" s="71">
        <v>905</v>
      </c>
      <c r="D367" s="72" t="s">
        <v>934</v>
      </c>
      <c r="E367" s="71">
        <v>30</v>
      </c>
      <c r="F367" s="71">
        <v>0</v>
      </c>
      <c r="G367" s="71">
        <v>3</v>
      </c>
      <c r="H367" s="71">
        <v>3</v>
      </c>
      <c r="I367" s="73">
        <v>0.1</v>
      </c>
    </row>
    <row r="368" spans="2:9" ht="13.2" x14ac:dyDescent="0.2">
      <c r="C368" s="71">
        <v>1034</v>
      </c>
      <c r="D368" s="72" t="s">
        <v>675</v>
      </c>
      <c r="E368" s="71">
        <v>38</v>
      </c>
      <c r="F368" s="71">
        <v>6</v>
      </c>
      <c r="G368" s="71">
        <v>12</v>
      </c>
      <c r="H368" s="71">
        <v>18</v>
      </c>
      <c r="I368" s="73">
        <v>0.47368421052631582</v>
      </c>
    </row>
    <row r="369" spans="1:9" ht="13.2" x14ac:dyDescent="0.2">
      <c r="C369" s="71">
        <v>1922</v>
      </c>
      <c r="D369" s="72" t="s">
        <v>48</v>
      </c>
      <c r="E369" s="71">
        <v>46</v>
      </c>
      <c r="F369" s="71">
        <v>0</v>
      </c>
      <c r="G369" s="71">
        <v>2</v>
      </c>
      <c r="H369" s="71">
        <v>2</v>
      </c>
      <c r="I369" s="73">
        <v>4.3478260869565216E-2</v>
      </c>
    </row>
    <row r="370" spans="1:9" ht="30" customHeight="1" x14ac:dyDescent="0.2">
      <c r="C370" s="74" t="s">
        <v>5</v>
      </c>
      <c r="E370" s="75">
        <v>552</v>
      </c>
      <c r="F370" s="75">
        <v>10</v>
      </c>
      <c r="G370" s="75">
        <v>120</v>
      </c>
      <c r="H370" s="75">
        <v>130</v>
      </c>
      <c r="I370" s="76">
        <v>0.23550724637681161</v>
      </c>
    </row>
    <row r="371" spans="1:9" ht="24.75" customHeight="1" x14ac:dyDescent="0.2">
      <c r="C371" s="74" t="s">
        <v>5</v>
      </c>
      <c r="E371" s="75">
        <v>4761</v>
      </c>
      <c r="F371" s="75">
        <v>82</v>
      </c>
      <c r="G371" s="75">
        <v>1065</v>
      </c>
      <c r="H371" s="75">
        <v>1147</v>
      </c>
      <c r="I371" s="76">
        <v>0.24091577399705943</v>
      </c>
    </row>
    <row r="372" spans="1:9" ht="17.25" customHeight="1" x14ac:dyDescent="0.2"/>
    <row r="373" spans="1:9" ht="13.2" x14ac:dyDescent="0.2">
      <c r="A373" s="71">
        <v>5</v>
      </c>
    </row>
    <row r="374" spans="1:9" ht="13.2" x14ac:dyDescent="0.2">
      <c r="B374" s="71">
        <v>22</v>
      </c>
    </row>
    <row r="375" spans="1:9" ht="13.2" x14ac:dyDescent="0.2">
      <c r="C375" s="71">
        <v>110</v>
      </c>
      <c r="D375" s="72" t="s">
        <v>935</v>
      </c>
      <c r="E375" s="71">
        <v>52</v>
      </c>
      <c r="F375" s="71">
        <v>0</v>
      </c>
      <c r="G375" s="71">
        <v>10</v>
      </c>
      <c r="H375" s="71">
        <v>10</v>
      </c>
      <c r="I375" s="73">
        <v>0.19230769230769229</v>
      </c>
    </row>
    <row r="376" spans="1:9" ht="13.2" x14ac:dyDescent="0.2">
      <c r="C376" s="71">
        <v>137</v>
      </c>
      <c r="D376" s="72" t="s">
        <v>1078</v>
      </c>
      <c r="E376" s="71">
        <v>12</v>
      </c>
      <c r="F376" s="71">
        <v>0</v>
      </c>
      <c r="G376" s="71">
        <v>5</v>
      </c>
      <c r="H376" s="71">
        <v>5</v>
      </c>
      <c r="I376" s="73">
        <v>0.41666666666666663</v>
      </c>
    </row>
    <row r="377" spans="1:9" ht="13.2" x14ac:dyDescent="0.2">
      <c r="C377" s="71">
        <v>199</v>
      </c>
      <c r="D377" s="72" t="s">
        <v>193</v>
      </c>
      <c r="E377" s="71">
        <v>43</v>
      </c>
      <c r="F377" s="71">
        <v>0</v>
      </c>
      <c r="G377" s="71">
        <v>29</v>
      </c>
      <c r="H377" s="71">
        <v>29</v>
      </c>
      <c r="I377" s="73">
        <v>0.67441860465116277</v>
      </c>
    </row>
    <row r="378" spans="1:9" ht="13.2" x14ac:dyDescent="0.2">
      <c r="C378" s="71">
        <v>214</v>
      </c>
      <c r="D378" s="72" t="s">
        <v>937</v>
      </c>
      <c r="E378" s="71">
        <v>15</v>
      </c>
      <c r="F378" s="71">
        <v>0</v>
      </c>
      <c r="G378" s="71">
        <v>1</v>
      </c>
      <c r="H378" s="71">
        <v>1</v>
      </c>
      <c r="I378" s="73">
        <v>6.6666666666666666E-2</v>
      </c>
    </row>
    <row r="379" spans="1:9" ht="13.2" x14ac:dyDescent="0.2">
      <c r="C379" s="71">
        <v>233</v>
      </c>
      <c r="D379" s="72" t="s">
        <v>938</v>
      </c>
      <c r="E379" s="71">
        <v>10</v>
      </c>
      <c r="F379" s="71">
        <v>0</v>
      </c>
      <c r="G379" s="71">
        <v>4</v>
      </c>
      <c r="H379" s="71">
        <v>4</v>
      </c>
      <c r="I379" s="73">
        <v>0.4</v>
      </c>
    </row>
    <row r="380" spans="1:9" ht="13.2" x14ac:dyDescent="0.2">
      <c r="C380" s="71">
        <v>307</v>
      </c>
      <c r="D380" s="72" t="s">
        <v>1079</v>
      </c>
      <c r="E380" s="71">
        <v>13</v>
      </c>
      <c r="F380" s="71">
        <v>0</v>
      </c>
      <c r="G380" s="71">
        <v>3</v>
      </c>
      <c r="H380" s="71">
        <v>3</v>
      </c>
      <c r="I380" s="73">
        <v>0.23076923076923078</v>
      </c>
    </row>
    <row r="381" spans="1:9" ht="13.2" x14ac:dyDescent="0.2">
      <c r="C381" s="71">
        <v>354</v>
      </c>
      <c r="D381" s="72" t="s">
        <v>135</v>
      </c>
      <c r="E381" s="71">
        <v>12</v>
      </c>
      <c r="F381" s="71">
        <v>0</v>
      </c>
      <c r="G381" s="71">
        <v>0</v>
      </c>
      <c r="H381" s="71">
        <v>0</v>
      </c>
      <c r="I381" s="73">
        <v>0</v>
      </c>
    </row>
    <row r="382" spans="1:9" ht="13.2" x14ac:dyDescent="0.2">
      <c r="C382" s="71">
        <v>365</v>
      </c>
      <c r="D382" s="72" t="s">
        <v>940</v>
      </c>
      <c r="E382" s="71">
        <v>59</v>
      </c>
      <c r="F382" s="71">
        <v>0</v>
      </c>
      <c r="G382" s="71">
        <v>10</v>
      </c>
      <c r="H382" s="71">
        <v>10</v>
      </c>
      <c r="I382" s="73">
        <v>0.16949152542372883</v>
      </c>
    </row>
    <row r="383" spans="1:9" ht="13.2" x14ac:dyDescent="0.2">
      <c r="C383" s="71">
        <v>435</v>
      </c>
      <c r="D383" s="72" t="s">
        <v>941</v>
      </c>
      <c r="E383" s="71">
        <v>19</v>
      </c>
      <c r="F383" s="71">
        <v>0</v>
      </c>
      <c r="G383" s="71">
        <v>1</v>
      </c>
      <c r="H383" s="71">
        <v>1</v>
      </c>
      <c r="I383" s="73">
        <v>5.2631578947368425E-2</v>
      </c>
    </row>
    <row r="384" spans="1:9" ht="13.2" x14ac:dyDescent="0.2">
      <c r="C384" s="71">
        <v>439</v>
      </c>
      <c r="D384" s="72" t="s">
        <v>942</v>
      </c>
      <c r="E384" s="71">
        <v>22</v>
      </c>
      <c r="F384" s="71">
        <v>2</v>
      </c>
      <c r="G384" s="71">
        <v>14</v>
      </c>
      <c r="H384" s="71">
        <v>16</v>
      </c>
      <c r="I384" s="73">
        <v>0.7272727272727274</v>
      </c>
    </row>
    <row r="385" spans="3:9" ht="13.2" x14ac:dyDescent="0.2">
      <c r="C385" s="71">
        <v>485</v>
      </c>
      <c r="D385" s="72" t="s">
        <v>943</v>
      </c>
      <c r="E385" s="71">
        <v>21</v>
      </c>
      <c r="F385" s="71">
        <v>0</v>
      </c>
      <c r="G385" s="71">
        <v>6</v>
      </c>
      <c r="H385" s="71">
        <v>6</v>
      </c>
      <c r="I385" s="73">
        <v>0.28571428571428575</v>
      </c>
    </row>
    <row r="386" spans="3:9" ht="13.2" x14ac:dyDescent="0.2">
      <c r="C386" s="71">
        <v>550</v>
      </c>
      <c r="D386" s="72" t="s">
        <v>944</v>
      </c>
      <c r="E386" s="71">
        <v>35</v>
      </c>
      <c r="F386" s="71">
        <v>0</v>
      </c>
      <c r="G386" s="71">
        <v>14</v>
      </c>
      <c r="H386" s="71">
        <v>14</v>
      </c>
      <c r="I386" s="73">
        <v>0.4</v>
      </c>
    </row>
    <row r="387" spans="3:9" ht="13.2" x14ac:dyDescent="0.2">
      <c r="C387" s="71">
        <v>564</v>
      </c>
      <c r="D387" s="72" t="s">
        <v>439</v>
      </c>
      <c r="E387" s="71">
        <v>18</v>
      </c>
      <c r="F387" s="71">
        <v>0</v>
      </c>
      <c r="G387" s="71">
        <v>0</v>
      </c>
      <c r="H387" s="71">
        <v>0</v>
      </c>
      <c r="I387" s="73">
        <v>0</v>
      </c>
    </row>
    <row r="388" spans="3:9" ht="13.2" x14ac:dyDescent="0.2">
      <c r="C388" s="71">
        <v>581</v>
      </c>
      <c r="D388" s="72" t="s">
        <v>457</v>
      </c>
      <c r="E388" s="71">
        <v>79</v>
      </c>
      <c r="F388" s="71">
        <v>0</v>
      </c>
      <c r="G388" s="71">
        <v>14</v>
      </c>
      <c r="H388" s="71">
        <v>14</v>
      </c>
      <c r="I388" s="73">
        <v>0.17721518987341772</v>
      </c>
    </row>
    <row r="389" spans="3:9" ht="13.2" x14ac:dyDescent="0.2">
      <c r="C389" s="71">
        <v>665</v>
      </c>
      <c r="D389" s="72" t="s">
        <v>1080</v>
      </c>
      <c r="E389" s="71">
        <v>19</v>
      </c>
      <c r="F389" s="71">
        <v>0</v>
      </c>
      <c r="G389" s="71">
        <v>16</v>
      </c>
      <c r="H389" s="71">
        <v>16</v>
      </c>
      <c r="I389" s="73">
        <v>0.8421052631578948</v>
      </c>
    </row>
    <row r="390" spans="3:9" ht="13.2" x14ac:dyDescent="0.2">
      <c r="C390" s="71">
        <v>683</v>
      </c>
      <c r="D390" s="72" t="s">
        <v>1081</v>
      </c>
      <c r="E390" s="71">
        <v>178</v>
      </c>
      <c r="F390" s="71">
        <v>1</v>
      </c>
      <c r="G390" s="71">
        <v>29</v>
      </c>
      <c r="H390" s="71">
        <v>30</v>
      </c>
      <c r="I390" s="73">
        <v>0.16853932584269665</v>
      </c>
    </row>
    <row r="391" spans="3:9" ht="13.2" x14ac:dyDescent="0.2">
      <c r="C391" s="71">
        <v>702</v>
      </c>
      <c r="D391" s="72" t="s">
        <v>947</v>
      </c>
      <c r="E391" s="71">
        <v>20</v>
      </c>
      <c r="F391" s="71">
        <v>0</v>
      </c>
      <c r="G391" s="71">
        <v>0</v>
      </c>
      <c r="H391" s="71">
        <v>0</v>
      </c>
      <c r="I391" s="73">
        <v>0</v>
      </c>
    </row>
    <row r="392" spans="3:9" ht="13.2" x14ac:dyDescent="0.2">
      <c r="C392" s="71">
        <v>710</v>
      </c>
      <c r="D392" s="72" t="s">
        <v>948</v>
      </c>
      <c r="E392" s="71">
        <v>15</v>
      </c>
      <c r="F392" s="71">
        <v>0</v>
      </c>
      <c r="G392" s="71">
        <v>0</v>
      </c>
      <c r="H392" s="71">
        <v>0</v>
      </c>
      <c r="I392" s="73">
        <v>0</v>
      </c>
    </row>
    <row r="393" spans="3:9" ht="13.2" x14ac:dyDescent="0.2">
      <c r="C393" s="71">
        <v>794</v>
      </c>
      <c r="D393" s="72" t="s">
        <v>597</v>
      </c>
      <c r="E393" s="71">
        <v>58</v>
      </c>
      <c r="F393" s="71">
        <v>0</v>
      </c>
      <c r="G393" s="71">
        <v>10</v>
      </c>
      <c r="H393" s="71">
        <v>10</v>
      </c>
      <c r="I393" s="73">
        <v>0.17241379310344829</v>
      </c>
    </row>
    <row r="394" spans="3:9" ht="13.2" x14ac:dyDescent="0.2">
      <c r="C394" s="71">
        <v>901</v>
      </c>
      <c r="D394" s="72" t="s">
        <v>621</v>
      </c>
      <c r="E394" s="71">
        <v>62</v>
      </c>
      <c r="F394" s="71">
        <v>0</v>
      </c>
      <c r="G394" s="71">
        <v>0</v>
      </c>
      <c r="H394" s="71">
        <v>0</v>
      </c>
      <c r="I394" s="73">
        <v>0</v>
      </c>
    </row>
    <row r="395" spans="3:9" ht="13.2" x14ac:dyDescent="0.2">
      <c r="C395" s="71">
        <v>937</v>
      </c>
      <c r="D395" s="72" t="s">
        <v>949</v>
      </c>
      <c r="E395" s="71">
        <v>16</v>
      </c>
      <c r="F395" s="71">
        <v>0</v>
      </c>
      <c r="G395" s="71">
        <v>13</v>
      </c>
      <c r="H395" s="71">
        <v>13</v>
      </c>
      <c r="I395" s="73">
        <v>0.8125</v>
      </c>
    </row>
    <row r="396" spans="3:9" ht="13.2" x14ac:dyDescent="0.2">
      <c r="C396" s="71">
        <v>1147</v>
      </c>
      <c r="D396" s="72" t="s">
        <v>703</v>
      </c>
      <c r="E396" s="71">
        <v>61</v>
      </c>
      <c r="F396" s="71">
        <v>0</v>
      </c>
      <c r="G396" s="71">
        <v>12</v>
      </c>
      <c r="H396" s="71">
        <v>12</v>
      </c>
      <c r="I396" s="73">
        <v>0.19672131147540983</v>
      </c>
    </row>
    <row r="397" spans="3:9" ht="13.2" x14ac:dyDescent="0.2">
      <c r="C397" s="71">
        <v>1167</v>
      </c>
      <c r="D397" s="72" t="s">
        <v>709</v>
      </c>
      <c r="E397" s="71">
        <v>16</v>
      </c>
      <c r="F397" s="71">
        <v>0</v>
      </c>
      <c r="G397" s="71">
        <v>1</v>
      </c>
      <c r="H397" s="71">
        <v>1</v>
      </c>
      <c r="I397" s="73">
        <v>6.25E-2</v>
      </c>
    </row>
    <row r="398" spans="3:9" ht="13.2" x14ac:dyDescent="0.2">
      <c r="C398" s="71">
        <v>1255</v>
      </c>
      <c r="D398" s="72" t="s">
        <v>1082</v>
      </c>
      <c r="E398" s="71">
        <v>36</v>
      </c>
      <c r="F398" s="71">
        <v>0</v>
      </c>
      <c r="G398" s="71">
        <v>5</v>
      </c>
      <c r="H398" s="71">
        <v>5</v>
      </c>
      <c r="I398" s="73">
        <v>0.1388888888888889</v>
      </c>
    </row>
    <row r="399" spans="3:9" ht="13.2" x14ac:dyDescent="0.2">
      <c r="C399" s="71">
        <v>1994</v>
      </c>
      <c r="D399" s="72" t="s">
        <v>1083</v>
      </c>
      <c r="E399" s="71">
        <v>16</v>
      </c>
      <c r="F399" s="71">
        <v>0</v>
      </c>
      <c r="G399" s="71">
        <v>0</v>
      </c>
      <c r="H399" s="71">
        <v>0</v>
      </c>
      <c r="I399" s="73">
        <v>0</v>
      </c>
    </row>
    <row r="400" spans="3:9" ht="30" customHeight="1" x14ac:dyDescent="0.2">
      <c r="C400" s="74" t="s">
        <v>5</v>
      </c>
      <c r="E400" s="75">
        <v>907</v>
      </c>
      <c r="F400" s="75">
        <v>3</v>
      </c>
      <c r="G400" s="75">
        <v>197</v>
      </c>
      <c r="H400" s="75">
        <v>200</v>
      </c>
      <c r="I400" s="76">
        <v>0.22050716648291069</v>
      </c>
    </row>
    <row r="401" spans="2:9" ht="13.2" x14ac:dyDescent="0.2">
      <c r="B401" s="71">
        <v>23</v>
      </c>
    </row>
    <row r="402" spans="2:9" ht="13.2" x14ac:dyDescent="0.2">
      <c r="C402" s="71">
        <v>20</v>
      </c>
      <c r="D402" s="72" t="s">
        <v>952</v>
      </c>
      <c r="E402" s="71">
        <v>21</v>
      </c>
      <c r="F402" s="71">
        <v>0</v>
      </c>
      <c r="G402" s="71">
        <v>4</v>
      </c>
      <c r="H402" s="71">
        <v>4</v>
      </c>
      <c r="I402" s="73">
        <v>0.19047619047619047</v>
      </c>
    </row>
    <row r="403" spans="2:9" ht="13.2" x14ac:dyDescent="0.2">
      <c r="C403" s="71">
        <v>28</v>
      </c>
      <c r="D403" s="72" t="s">
        <v>953</v>
      </c>
      <c r="E403" s="71">
        <v>94</v>
      </c>
      <c r="F403" s="71">
        <v>0</v>
      </c>
      <c r="G403" s="71">
        <v>13</v>
      </c>
      <c r="H403" s="71">
        <v>13</v>
      </c>
      <c r="I403" s="73">
        <v>0.13829787234042554</v>
      </c>
    </row>
    <row r="404" spans="2:9" ht="13.2" x14ac:dyDescent="0.2">
      <c r="C404" s="71">
        <v>30</v>
      </c>
      <c r="D404" s="72" t="s">
        <v>954</v>
      </c>
      <c r="E404" s="71">
        <v>48</v>
      </c>
      <c r="F404" s="71">
        <v>0</v>
      </c>
      <c r="G404" s="71">
        <v>7</v>
      </c>
      <c r="H404" s="71">
        <v>7</v>
      </c>
      <c r="I404" s="73">
        <v>0.14583333333333334</v>
      </c>
    </row>
    <row r="405" spans="2:9" ht="13.2" x14ac:dyDescent="0.2">
      <c r="C405" s="71">
        <v>95</v>
      </c>
      <c r="D405" s="72" t="s">
        <v>955</v>
      </c>
      <c r="E405" s="71">
        <v>42</v>
      </c>
      <c r="F405" s="71">
        <v>0</v>
      </c>
      <c r="G405" s="71">
        <v>5</v>
      </c>
      <c r="H405" s="71">
        <v>5</v>
      </c>
      <c r="I405" s="73">
        <v>0.11904761904761905</v>
      </c>
    </row>
    <row r="406" spans="2:9" ht="13.2" x14ac:dyDescent="0.2">
      <c r="C406" s="71">
        <v>120</v>
      </c>
      <c r="D406" s="72" t="s">
        <v>128</v>
      </c>
      <c r="E406" s="71">
        <v>47</v>
      </c>
      <c r="F406" s="71">
        <v>0</v>
      </c>
      <c r="G406" s="71">
        <v>3</v>
      </c>
      <c r="H406" s="71">
        <v>3</v>
      </c>
      <c r="I406" s="73">
        <v>6.3829787234042548E-2</v>
      </c>
    </row>
    <row r="407" spans="2:9" ht="13.2" x14ac:dyDescent="0.2">
      <c r="C407" s="71">
        <v>128</v>
      </c>
      <c r="D407" s="72" t="s">
        <v>956</v>
      </c>
      <c r="E407" s="71">
        <v>31</v>
      </c>
      <c r="F407" s="71">
        <v>0</v>
      </c>
      <c r="G407" s="71">
        <v>4</v>
      </c>
      <c r="H407" s="71">
        <v>4</v>
      </c>
      <c r="I407" s="73">
        <v>0.12903225806451613</v>
      </c>
    </row>
    <row r="408" spans="2:9" ht="13.2" x14ac:dyDescent="0.2">
      <c r="C408" s="71">
        <v>132</v>
      </c>
      <c r="D408" s="72" t="s">
        <v>957</v>
      </c>
      <c r="E408" s="71">
        <v>62</v>
      </c>
      <c r="F408" s="71">
        <v>0</v>
      </c>
      <c r="G408" s="71">
        <v>0</v>
      </c>
      <c r="H408" s="71">
        <v>0</v>
      </c>
      <c r="I408" s="73">
        <v>0</v>
      </c>
    </row>
    <row r="409" spans="2:9" ht="13.2" x14ac:dyDescent="0.2">
      <c r="C409" s="71">
        <v>141</v>
      </c>
      <c r="D409" s="72" t="s">
        <v>1084</v>
      </c>
      <c r="E409" s="71">
        <v>64</v>
      </c>
      <c r="F409" s="71">
        <v>0</v>
      </c>
      <c r="G409" s="71">
        <v>18</v>
      </c>
      <c r="H409" s="71">
        <v>18</v>
      </c>
      <c r="I409" s="73">
        <v>0.28125</v>
      </c>
    </row>
    <row r="410" spans="2:9" ht="13.2" x14ac:dyDescent="0.2">
      <c r="C410" s="71">
        <v>252</v>
      </c>
      <c r="D410" s="72" t="s">
        <v>959</v>
      </c>
      <c r="E410" s="71">
        <v>160</v>
      </c>
      <c r="F410" s="71">
        <v>13</v>
      </c>
      <c r="G410" s="71">
        <v>57</v>
      </c>
      <c r="H410" s="71">
        <v>70</v>
      </c>
      <c r="I410" s="73">
        <v>0.4375</v>
      </c>
    </row>
    <row r="411" spans="2:9" ht="13.2" x14ac:dyDescent="0.2">
      <c r="C411" s="71">
        <v>321</v>
      </c>
      <c r="D411" s="72" t="s">
        <v>960</v>
      </c>
      <c r="E411" s="71">
        <v>99</v>
      </c>
      <c r="F411" s="71">
        <v>8</v>
      </c>
      <c r="G411" s="71">
        <v>35</v>
      </c>
      <c r="H411" s="71">
        <v>43</v>
      </c>
      <c r="I411" s="73">
        <v>0.43434343434343431</v>
      </c>
    </row>
    <row r="412" spans="2:9" ht="13.2" x14ac:dyDescent="0.2">
      <c r="C412" s="71">
        <v>325</v>
      </c>
      <c r="D412" s="72" t="s">
        <v>961</v>
      </c>
      <c r="E412" s="71">
        <v>68</v>
      </c>
      <c r="F412" s="71">
        <v>0</v>
      </c>
      <c r="G412" s="71">
        <v>0</v>
      </c>
      <c r="H412" s="71">
        <v>0</v>
      </c>
      <c r="I412" s="73">
        <v>0</v>
      </c>
    </row>
    <row r="413" spans="2:9" ht="13.2" x14ac:dyDescent="0.2">
      <c r="C413" s="71">
        <v>423</v>
      </c>
      <c r="D413" s="72" t="s">
        <v>1085</v>
      </c>
      <c r="E413" s="71">
        <v>54</v>
      </c>
      <c r="F413" s="71">
        <v>0</v>
      </c>
      <c r="G413" s="71">
        <v>17</v>
      </c>
      <c r="H413" s="71">
        <v>17</v>
      </c>
      <c r="I413" s="73">
        <v>0.31481481481481483</v>
      </c>
    </row>
    <row r="414" spans="2:9" ht="13.2" x14ac:dyDescent="0.2">
      <c r="C414" s="71">
        <v>446</v>
      </c>
      <c r="D414" s="72" t="s">
        <v>963</v>
      </c>
      <c r="E414" s="71">
        <v>89</v>
      </c>
      <c r="F414" s="71">
        <v>4</v>
      </c>
      <c r="G414" s="71">
        <v>40</v>
      </c>
      <c r="H414" s="71">
        <v>44</v>
      </c>
      <c r="I414" s="73">
        <v>0.49438202247191015</v>
      </c>
    </row>
    <row r="415" spans="2:9" ht="13.2" x14ac:dyDescent="0.2">
      <c r="C415" s="71">
        <v>460</v>
      </c>
      <c r="D415" s="72" t="s">
        <v>964</v>
      </c>
      <c r="E415" s="71">
        <v>15</v>
      </c>
      <c r="F415" s="71">
        <v>3</v>
      </c>
      <c r="G415" s="71">
        <v>9</v>
      </c>
      <c r="H415" s="71">
        <v>12</v>
      </c>
      <c r="I415" s="73">
        <v>0.8</v>
      </c>
    </row>
    <row r="416" spans="2:9" ht="13.2" x14ac:dyDescent="0.2">
      <c r="C416" s="71">
        <v>512</v>
      </c>
      <c r="D416" s="72" t="s">
        <v>965</v>
      </c>
      <c r="E416" s="71">
        <v>20</v>
      </c>
      <c r="F416" s="71">
        <v>0</v>
      </c>
      <c r="G416" s="71">
        <v>4</v>
      </c>
      <c r="H416" s="71">
        <v>4</v>
      </c>
      <c r="I416" s="73">
        <v>0.2</v>
      </c>
    </row>
    <row r="417" spans="2:9" ht="13.2" x14ac:dyDescent="0.2">
      <c r="C417" s="71">
        <v>543</v>
      </c>
      <c r="D417" s="72" t="s">
        <v>966</v>
      </c>
      <c r="E417" s="71">
        <v>59</v>
      </c>
      <c r="F417" s="71">
        <v>0</v>
      </c>
      <c r="G417" s="71">
        <v>4</v>
      </c>
      <c r="H417" s="71">
        <v>4</v>
      </c>
      <c r="I417" s="73">
        <v>6.7796610169491525E-2</v>
      </c>
    </row>
    <row r="418" spans="2:9" ht="13.2" x14ac:dyDescent="0.2">
      <c r="C418" s="71">
        <v>932</v>
      </c>
      <c r="D418" s="72" t="s">
        <v>639</v>
      </c>
      <c r="E418" s="71">
        <v>80</v>
      </c>
      <c r="F418" s="71">
        <v>1</v>
      </c>
      <c r="G418" s="71">
        <v>23</v>
      </c>
      <c r="H418" s="71">
        <v>24</v>
      </c>
      <c r="I418" s="73">
        <v>0.3</v>
      </c>
    </row>
    <row r="419" spans="2:9" ht="13.2" x14ac:dyDescent="0.2">
      <c r="C419" s="71">
        <v>947</v>
      </c>
      <c r="D419" s="72" t="s">
        <v>1086</v>
      </c>
      <c r="E419" s="71">
        <v>21</v>
      </c>
      <c r="F419" s="71">
        <v>0</v>
      </c>
      <c r="G419" s="71">
        <v>0</v>
      </c>
      <c r="H419" s="71">
        <v>0</v>
      </c>
      <c r="I419" s="73">
        <v>0</v>
      </c>
    </row>
    <row r="420" spans="2:9" ht="13.2" x14ac:dyDescent="0.2">
      <c r="C420" s="71">
        <v>1026</v>
      </c>
      <c r="D420" s="72" t="s">
        <v>968</v>
      </c>
      <c r="E420" s="71">
        <v>50</v>
      </c>
      <c r="F420" s="71">
        <v>3</v>
      </c>
      <c r="G420" s="71">
        <v>30</v>
      </c>
      <c r="H420" s="71">
        <v>33</v>
      </c>
      <c r="I420" s="73">
        <v>0.66</v>
      </c>
    </row>
    <row r="421" spans="2:9" ht="13.2" x14ac:dyDescent="0.2">
      <c r="C421" s="71">
        <v>1168</v>
      </c>
      <c r="D421" s="72" t="s">
        <v>969</v>
      </c>
      <c r="E421" s="71">
        <v>42</v>
      </c>
      <c r="F421" s="71">
        <v>0</v>
      </c>
      <c r="G421" s="71">
        <v>17</v>
      </c>
      <c r="H421" s="71">
        <v>17</v>
      </c>
      <c r="I421" s="73">
        <v>0.40476190476190477</v>
      </c>
    </row>
    <row r="422" spans="2:9" ht="13.2" x14ac:dyDescent="0.2">
      <c r="C422" s="71">
        <v>1193</v>
      </c>
      <c r="D422" s="72" t="s">
        <v>723</v>
      </c>
      <c r="E422" s="71">
        <v>23</v>
      </c>
      <c r="F422" s="71">
        <v>2</v>
      </c>
      <c r="G422" s="71">
        <v>3</v>
      </c>
      <c r="H422" s="71">
        <v>5</v>
      </c>
      <c r="I422" s="73">
        <v>0.21739130434782611</v>
      </c>
    </row>
    <row r="423" spans="2:9" ht="13.2" x14ac:dyDescent="0.2">
      <c r="C423" s="71">
        <v>1227</v>
      </c>
      <c r="D423" s="72" t="s">
        <v>970</v>
      </c>
      <c r="E423" s="71">
        <v>150</v>
      </c>
      <c r="F423" s="71">
        <v>2</v>
      </c>
      <c r="G423" s="71">
        <v>45</v>
      </c>
      <c r="H423" s="71">
        <v>47</v>
      </c>
      <c r="I423" s="73">
        <v>0.31333333333333335</v>
      </c>
    </row>
    <row r="424" spans="2:9" ht="13.2" x14ac:dyDescent="0.2">
      <c r="C424" s="71">
        <v>1239</v>
      </c>
      <c r="D424" s="72" t="s">
        <v>971</v>
      </c>
      <c r="E424" s="71">
        <v>76</v>
      </c>
      <c r="F424" s="71">
        <v>1</v>
      </c>
      <c r="G424" s="71">
        <v>73</v>
      </c>
      <c r="H424" s="71">
        <v>74</v>
      </c>
      <c r="I424" s="73">
        <v>0.97368421052631582</v>
      </c>
    </row>
    <row r="425" spans="2:9" ht="30" customHeight="1" x14ac:dyDescent="0.2">
      <c r="C425" s="74" t="s">
        <v>5</v>
      </c>
      <c r="E425" s="75">
        <v>1415</v>
      </c>
      <c r="F425" s="75">
        <v>37</v>
      </c>
      <c r="G425" s="75">
        <v>411</v>
      </c>
      <c r="H425" s="75">
        <v>448</v>
      </c>
      <c r="I425" s="76">
        <v>0.31660777385159011</v>
      </c>
    </row>
    <row r="426" spans="2:9" ht="13.2" x14ac:dyDescent="0.2">
      <c r="B426" s="71">
        <v>24</v>
      </c>
    </row>
    <row r="427" spans="2:9" ht="13.2" x14ac:dyDescent="0.2">
      <c r="C427" s="71">
        <v>14</v>
      </c>
      <c r="D427" s="72" t="s">
        <v>972</v>
      </c>
      <c r="E427" s="71">
        <v>56</v>
      </c>
      <c r="F427" s="71">
        <v>0</v>
      </c>
      <c r="G427" s="71">
        <v>5</v>
      </c>
      <c r="H427" s="71">
        <v>5</v>
      </c>
      <c r="I427" s="73">
        <v>8.9285714285714288E-2</v>
      </c>
    </row>
    <row r="428" spans="2:9" ht="13.2" x14ac:dyDescent="0.2">
      <c r="C428" s="71">
        <v>109</v>
      </c>
      <c r="D428" s="72" t="s">
        <v>973</v>
      </c>
      <c r="E428" s="71">
        <v>27</v>
      </c>
      <c r="F428" s="71">
        <v>0</v>
      </c>
      <c r="G428" s="71">
        <v>1</v>
      </c>
      <c r="H428" s="71">
        <v>1</v>
      </c>
      <c r="I428" s="73">
        <v>3.7037037037037035E-2</v>
      </c>
    </row>
    <row r="429" spans="2:9" ht="13.2" x14ac:dyDescent="0.2">
      <c r="C429" s="71">
        <v>167</v>
      </c>
      <c r="D429" s="72" t="s">
        <v>974</v>
      </c>
      <c r="E429" s="71">
        <v>44</v>
      </c>
      <c r="F429" s="71">
        <v>0</v>
      </c>
      <c r="G429" s="71">
        <v>4</v>
      </c>
      <c r="H429" s="71">
        <v>4</v>
      </c>
      <c r="I429" s="73">
        <v>9.0909090909090925E-2</v>
      </c>
    </row>
    <row r="430" spans="2:9" ht="13.2" x14ac:dyDescent="0.2">
      <c r="C430" s="71">
        <v>169</v>
      </c>
      <c r="D430" s="72" t="s">
        <v>171</v>
      </c>
      <c r="E430" s="71">
        <v>13</v>
      </c>
      <c r="F430" s="71">
        <v>0</v>
      </c>
      <c r="G430" s="71">
        <v>0</v>
      </c>
      <c r="H430" s="71">
        <v>0</v>
      </c>
      <c r="I430" s="73">
        <v>0</v>
      </c>
    </row>
    <row r="431" spans="2:9" ht="13.2" x14ac:dyDescent="0.2">
      <c r="C431" s="71">
        <v>176</v>
      </c>
      <c r="D431" s="72" t="s">
        <v>975</v>
      </c>
      <c r="E431" s="71">
        <v>73</v>
      </c>
      <c r="F431" s="71">
        <v>0</v>
      </c>
      <c r="G431" s="71">
        <v>30</v>
      </c>
      <c r="H431" s="71">
        <v>30</v>
      </c>
      <c r="I431" s="73">
        <v>0.41095890410958902</v>
      </c>
    </row>
    <row r="432" spans="2:9" ht="13.2" x14ac:dyDescent="0.2">
      <c r="C432" s="71">
        <v>224</v>
      </c>
      <c r="D432" s="72" t="s">
        <v>209</v>
      </c>
      <c r="E432" s="71">
        <v>49</v>
      </c>
      <c r="F432" s="71">
        <v>1</v>
      </c>
      <c r="G432" s="71">
        <v>6</v>
      </c>
      <c r="H432" s="71">
        <v>7</v>
      </c>
      <c r="I432" s="73">
        <v>0.14285714285714288</v>
      </c>
    </row>
    <row r="433" spans="2:9" ht="13.2" x14ac:dyDescent="0.2">
      <c r="C433" s="71">
        <v>306</v>
      </c>
      <c r="D433" s="72" t="s">
        <v>976</v>
      </c>
      <c r="E433" s="71">
        <v>82</v>
      </c>
      <c r="F433" s="71">
        <v>1</v>
      </c>
      <c r="G433" s="71">
        <v>31</v>
      </c>
      <c r="H433" s="71">
        <v>32</v>
      </c>
      <c r="I433" s="73">
        <v>0.3902439024390244</v>
      </c>
    </row>
    <row r="434" spans="2:9" ht="13.2" x14ac:dyDescent="0.2">
      <c r="C434" s="71">
        <v>364</v>
      </c>
      <c r="D434" s="72" t="s">
        <v>977</v>
      </c>
      <c r="E434" s="71">
        <v>44</v>
      </c>
      <c r="F434" s="71">
        <v>0</v>
      </c>
      <c r="G434" s="71">
        <v>23</v>
      </c>
      <c r="H434" s="71">
        <v>23</v>
      </c>
      <c r="I434" s="73">
        <v>0.52272727272727271</v>
      </c>
    </row>
    <row r="435" spans="2:9" ht="13.2" x14ac:dyDescent="0.2">
      <c r="C435" s="71">
        <v>585</v>
      </c>
      <c r="D435" s="72" t="s">
        <v>978</v>
      </c>
      <c r="E435" s="71">
        <v>10</v>
      </c>
      <c r="F435" s="71">
        <v>0</v>
      </c>
      <c r="G435" s="71">
        <v>4</v>
      </c>
      <c r="H435" s="71">
        <v>4</v>
      </c>
      <c r="I435" s="73">
        <v>0.4</v>
      </c>
    </row>
    <row r="436" spans="2:9" ht="13.2" x14ac:dyDescent="0.2">
      <c r="C436" s="71">
        <v>590</v>
      </c>
      <c r="D436" s="72" t="s">
        <v>979</v>
      </c>
      <c r="E436" s="71">
        <v>20</v>
      </c>
      <c r="F436" s="71">
        <v>0</v>
      </c>
      <c r="G436" s="71">
        <v>1</v>
      </c>
      <c r="H436" s="71">
        <v>1</v>
      </c>
      <c r="I436" s="73">
        <v>0.05</v>
      </c>
    </row>
    <row r="437" spans="2:9" ht="13.2" x14ac:dyDescent="0.2">
      <c r="C437" s="71">
        <v>914</v>
      </c>
      <c r="D437" s="72" t="s">
        <v>631</v>
      </c>
      <c r="E437" s="71">
        <v>62</v>
      </c>
      <c r="F437" s="71">
        <v>0</v>
      </c>
      <c r="G437" s="71">
        <v>14</v>
      </c>
      <c r="H437" s="71">
        <v>14</v>
      </c>
      <c r="I437" s="73">
        <v>0.22580645161290325</v>
      </c>
    </row>
    <row r="438" spans="2:9" ht="13.2" x14ac:dyDescent="0.2">
      <c r="C438" s="71">
        <v>1126</v>
      </c>
      <c r="D438" s="72" t="s">
        <v>697</v>
      </c>
      <c r="E438" s="71">
        <v>25</v>
      </c>
      <c r="F438" s="71">
        <v>0</v>
      </c>
      <c r="G438" s="71">
        <v>9</v>
      </c>
      <c r="H438" s="71">
        <v>9</v>
      </c>
      <c r="I438" s="73">
        <v>0.36</v>
      </c>
    </row>
    <row r="439" spans="2:9" ht="13.2" x14ac:dyDescent="0.2">
      <c r="C439" s="71">
        <v>1141</v>
      </c>
      <c r="D439" s="72" t="s">
        <v>701</v>
      </c>
      <c r="E439" s="71">
        <v>17</v>
      </c>
      <c r="F439" s="71">
        <v>0</v>
      </c>
      <c r="G439" s="71">
        <v>15</v>
      </c>
      <c r="H439" s="71">
        <v>15</v>
      </c>
      <c r="I439" s="73">
        <v>0.88235294117647056</v>
      </c>
    </row>
    <row r="440" spans="2:9" ht="30" customHeight="1" x14ac:dyDescent="0.2">
      <c r="C440" s="74" t="s">
        <v>5</v>
      </c>
      <c r="E440" s="75">
        <v>522</v>
      </c>
      <c r="F440" s="75">
        <v>2</v>
      </c>
      <c r="G440" s="75">
        <v>143</v>
      </c>
      <c r="H440" s="75">
        <v>145</v>
      </c>
      <c r="I440" s="76">
        <v>0.27777777777777779</v>
      </c>
    </row>
    <row r="441" spans="2:9" ht="13.2" x14ac:dyDescent="0.2">
      <c r="B441" s="71">
        <v>25</v>
      </c>
    </row>
    <row r="442" spans="2:9" ht="13.2" x14ac:dyDescent="0.2">
      <c r="C442" s="71">
        <v>127</v>
      </c>
      <c r="D442" s="72" t="s">
        <v>981</v>
      </c>
      <c r="E442" s="71">
        <v>154</v>
      </c>
      <c r="F442" s="71">
        <v>2</v>
      </c>
      <c r="G442" s="71">
        <v>58</v>
      </c>
      <c r="H442" s="71">
        <v>60</v>
      </c>
      <c r="I442" s="73">
        <v>0.38961038961038957</v>
      </c>
    </row>
    <row r="443" spans="2:9" ht="13.2" x14ac:dyDescent="0.2">
      <c r="C443" s="71">
        <v>147</v>
      </c>
      <c r="D443" s="72" t="s">
        <v>982</v>
      </c>
      <c r="E443" s="71">
        <v>48</v>
      </c>
      <c r="F443" s="71">
        <v>0</v>
      </c>
      <c r="G443" s="71">
        <v>2</v>
      </c>
      <c r="H443" s="71">
        <v>2</v>
      </c>
      <c r="I443" s="73">
        <v>4.1666666666666671E-2</v>
      </c>
    </row>
    <row r="444" spans="2:9" ht="13.2" x14ac:dyDescent="0.2">
      <c r="C444" s="71">
        <v>178</v>
      </c>
      <c r="D444" s="72" t="s">
        <v>1087</v>
      </c>
      <c r="E444" s="71">
        <v>14</v>
      </c>
      <c r="F444" s="71">
        <v>0</v>
      </c>
      <c r="G444" s="71">
        <v>5</v>
      </c>
      <c r="H444" s="71">
        <v>5</v>
      </c>
      <c r="I444" s="73">
        <v>0.35714285714285715</v>
      </c>
    </row>
    <row r="445" spans="2:9" ht="13.2" x14ac:dyDescent="0.2">
      <c r="C445" s="71">
        <v>259</v>
      </c>
      <c r="D445" s="72" t="s">
        <v>1030</v>
      </c>
      <c r="E445" s="71">
        <v>14</v>
      </c>
      <c r="F445" s="71">
        <v>0</v>
      </c>
      <c r="G445" s="71">
        <v>1</v>
      </c>
      <c r="H445" s="71">
        <v>1</v>
      </c>
      <c r="I445" s="73">
        <v>7.1428571428571438E-2</v>
      </c>
    </row>
    <row r="446" spans="2:9" ht="13.2" x14ac:dyDescent="0.2">
      <c r="C446" s="71">
        <v>280</v>
      </c>
      <c r="D446" s="72" t="s">
        <v>984</v>
      </c>
      <c r="E446" s="71">
        <v>32</v>
      </c>
      <c r="F446" s="71">
        <v>0</v>
      </c>
      <c r="G446" s="71">
        <v>3</v>
      </c>
      <c r="H446" s="71">
        <v>3</v>
      </c>
      <c r="I446" s="73">
        <v>9.375E-2</v>
      </c>
    </row>
    <row r="447" spans="2:9" ht="13.2" x14ac:dyDescent="0.2">
      <c r="C447" s="71">
        <v>344</v>
      </c>
      <c r="D447" s="72" t="s">
        <v>985</v>
      </c>
      <c r="E447" s="71">
        <v>14</v>
      </c>
      <c r="F447" s="71">
        <v>0</v>
      </c>
      <c r="G447" s="71">
        <v>1</v>
      </c>
      <c r="H447" s="71">
        <v>1</v>
      </c>
      <c r="I447" s="73">
        <v>7.1428571428571438E-2</v>
      </c>
    </row>
    <row r="448" spans="2:9" ht="13.2" x14ac:dyDescent="0.2">
      <c r="C448" s="71">
        <v>347</v>
      </c>
      <c r="D448" s="72" t="s">
        <v>986</v>
      </c>
      <c r="E448" s="71">
        <v>22</v>
      </c>
      <c r="F448" s="71">
        <v>2</v>
      </c>
      <c r="G448" s="71">
        <v>16</v>
      </c>
      <c r="H448" s="71">
        <v>18</v>
      </c>
      <c r="I448" s="73">
        <v>0.81818181818181812</v>
      </c>
    </row>
    <row r="449" spans="3:9" ht="13.2" x14ac:dyDescent="0.2">
      <c r="C449" s="71">
        <v>396</v>
      </c>
      <c r="D449" s="72" t="s">
        <v>987</v>
      </c>
      <c r="E449" s="71">
        <v>12</v>
      </c>
      <c r="F449" s="71">
        <v>0</v>
      </c>
      <c r="G449" s="71">
        <v>0</v>
      </c>
      <c r="H449" s="71">
        <v>0</v>
      </c>
      <c r="I449" s="73">
        <v>0</v>
      </c>
    </row>
    <row r="450" spans="3:9" ht="13.2" x14ac:dyDescent="0.2">
      <c r="C450" s="71">
        <v>480</v>
      </c>
      <c r="D450" s="72" t="s">
        <v>1088</v>
      </c>
      <c r="E450" s="71">
        <v>119</v>
      </c>
      <c r="F450" s="71">
        <v>8</v>
      </c>
      <c r="G450" s="71">
        <v>75</v>
      </c>
      <c r="H450" s="71">
        <v>83</v>
      </c>
      <c r="I450" s="73">
        <v>0.69747899159663862</v>
      </c>
    </row>
    <row r="451" spans="3:9" ht="13.2" x14ac:dyDescent="0.2">
      <c r="C451" s="71">
        <v>528</v>
      </c>
      <c r="D451" s="72" t="s">
        <v>422</v>
      </c>
      <c r="E451" s="71">
        <v>20</v>
      </c>
      <c r="F451" s="71">
        <v>0</v>
      </c>
      <c r="G451" s="71">
        <v>0</v>
      </c>
      <c r="H451" s="71">
        <v>0</v>
      </c>
      <c r="I451" s="73">
        <v>0</v>
      </c>
    </row>
    <row r="452" spans="3:9" ht="13.2" x14ac:dyDescent="0.2">
      <c r="C452" s="71">
        <v>622</v>
      </c>
      <c r="D452" s="72" t="s">
        <v>1089</v>
      </c>
      <c r="E452" s="71">
        <v>93</v>
      </c>
      <c r="F452" s="71">
        <v>0</v>
      </c>
      <c r="G452" s="71">
        <v>0</v>
      </c>
      <c r="H452" s="71">
        <v>0</v>
      </c>
      <c r="I452" s="73">
        <v>0</v>
      </c>
    </row>
    <row r="453" spans="3:9" ht="13.2" x14ac:dyDescent="0.2">
      <c r="C453" s="71">
        <v>645</v>
      </c>
      <c r="D453" s="72" t="s">
        <v>990</v>
      </c>
      <c r="E453" s="71">
        <v>26</v>
      </c>
      <c r="F453" s="71">
        <v>0</v>
      </c>
      <c r="G453" s="71">
        <v>2</v>
      </c>
      <c r="H453" s="71">
        <v>2</v>
      </c>
      <c r="I453" s="73">
        <v>7.6923076923076927E-2</v>
      </c>
    </row>
    <row r="454" spans="3:9" ht="13.2" x14ac:dyDescent="0.2">
      <c r="C454" s="71">
        <v>647</v>
      </c>
      <c r="D454" s="72" t="s">
        <v>1090</v>
      </c>
      <c r="E454" s="71">
        <v>59</v>
      </c>
      <c r="F454" s="71">
        <v>0</v>
      </c>
      <c r="G454" s="71">
        <v>1</v>
      </c>
      <c r="H454" s="71">
        <v>1</v>
      </c>
      <c r="I454" s="73">
        <v>1.6949152542372881E-2</v>
      </c>
    </row>
    <row r="455" spans="3:9" ht="13.2" x14ac:dyDescent="0.2">
      <c r="C455" s="71">
        <v>1172</v>
      </c>
      <c r="D455" s="72" t="s">
        <v>715</v>
      </c>
      <c r="E455" s="71">
        <v>31</v>
      </c>
      <c r="F455" s="71">
        <v>0</v>
      </c>
      <c r="G455" s="71">
        <v>0</v>
      </c>
      <c r="H455" s="71">
        <v>0</v>
      </c>
      <c r="I455" s="73">
        <v>0</v>
      </c>
    </row>
    <row r="456" spans="3:9" ht="13.2" x14ac:dyDescent="0.2">
      <c r="C456" s="71">
        <v>1961</v>
      </c>
      <c r="D456" s="72" t="s">
        <v>992</v>
      </c>
      <c r="E456" s="71">
        <v>56</v>
      </c>
      <c r="F456" s="71">
        <v>0</v>
      </c>
      <c r="G456" s="71">
        <v>0</v>
      </c>
      <c r="H456" s="71">
        <v>0</v>
      </c>
      <c r="I456" s="73">
        <v>0</v>
      </c>
    </row>
    <row r="457" spans="3:9" ht="30" customHeight="1" x14ac:dyDescent="0.2">
      <c r="C457" s="74" t="s">
        <v>5</v>
      </c>
      <c r="E457" s="75">
        <v>714</v>
      </c>
      <c r="F457" s="75">
        <v>12</v>
      </c>
      <c r="G457" s="75">
        <v>164</v>
      </c>
      <c r="H457" s="75">
        <v>176</v>
      </c>
      <c r="I457" s="76">
        <v>0.24649859943977592</v>
      </c>
    </row>
    <row r="458" spans="3:9" ht="24.75" customHeight="1" x14ac:dyDescent="0.2">
      <c r="C458" s="74" t="s">
        <v>5</v>
      </c>
      <c r="E458" s="75">
        <v>3558</v>
      </c>
      <c r="F458" s="75">
        <v>54</v>
      </c>
      <c r="G458" s="75">
        <v>915</v>
      </c>
      <c r="H458" s="75">
        <v>969</v>
      </c>
      <c r="I458" s="76">
        <v>0.27234401349072512</v>
      </c>
    </row>
    <row r="459" spans="3:9" ht="17.25" customHeight="1" x14ac:dyDescent="0.2"/>
    <row r="460" spans="3:9" ht="45" customHeight="1" x14ac:dyDescent="0.2">
      <c r="C460" s="74" t="s">
        <v>5</v>
      </c>
      <c r="E460" s="75">
        <v>18335</v>
      </c>
      <c r="F460" s="75">
        <v>377</v>
      </c>
      <c r="G460" s="75">
        <v>4905</v>
      </c>
      <c r="H460" s="75">
        <v>5282</v>
      </c>
      <c r="I460" s="76">
        <v>0.28808290155440414</v>
      </c>
    </row>
  </sheetData>
  <mergeCells count="1">
    <mergeCell ref="A1:I1"/>
  </mergeCells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96"/>
  <sheetViews>
    <sheetView topLeftCell="A365" zoomScale="110" zoomScaleNormal="110" zoomScaleSheetLayoutView="96" workbookViewId="0">
      <selection sqref="A1:H394"/>
    </sheetView>
  </sheetViews>
  <sheetFormatPr defaultColWidth="37.6328125" defaultRowHeight="15.6" x14ac:dyDescent="0.3"/>
  <cols>
    <col min="1" max="1" width="12.36328125" style="33" customWidth="1"/>
    <col min="2" max="2" width="5" style="36" customWidth="1"/>
    <col min="3" max="3" width="41.1796875" style="33" customWidth="1"/>
    <col min="4" max="4" width="7" style="33" customWidth="1"/>
    <col min="5" max="5" width="6.6328125" style="33" customWidth="1"/>
    <col min="6" max="6" width="6.453125" style="33" customWidth="1"/>
    <col min="7" max="7" width="10.36328125" style="33" customWidth="1"/>
    <col min="8" max="8" width="5.6328125" style="33" customWidth="1"/>
    <col min="9" max="16384" width="37.6328125" style="33"/>
  </cols>
  <sheetData>
    <row r="1" spans="1:8" ht="15.75" customHeight="1" x14ac:dyDescent="0.3">
      <c r="A1" s="77"/>
      <c r="B1" s="77"/>
      <c r="C1" s="77"/>
      <c r="D1" s="77"/>
      <c r="E1" s="77"/>
      <c r="F1" s="77"/>
      <c r="G1" s="77"/>
    </row>
    <row r="2" spans="1:8" x14ac:dyDescent="0.3">
      <c r="C2" s="36" t="s">
        <v>1036</v>
      </c>
      <c r="D2" s="31"/>
      <c r="E2" s="31"/>
      <c r="F2" s="31"/>
    </row>
    <row r="3" spans="1:8" ht="16.2" thickBot="1" x14ac:dyDescent="0.35">
      <c r="A3" s="43" t="s">
        <v>0</v>
      </c>
      <c r="B3" s="44" t="s">
        <v>1</v>
      </c>
      <c r="C3" s="58" t="s">
        <v>2</v>
      </c>
      <c r="D3" s="67" t="s">
        <v>3</v>
      </c>
      <c r="E3" s="67" t="s">
        <v>4</v>
      </c>
      <c r="F3" s="61" t="s">
        <v>5</v>
      </c>
      <c r="G3" s="48" t="s">
        <v>1034</v>
      </c>
      <c r="H3" s="49" t="s">
        <v>6</v>
      </c>
    </row>
    <row r="4" spans="1:8" ht="16.2" thickBot="1" x14ac:dyDescent="0.35">
      <c r="A4" s="32" t="s">
        <v>7</v>
      </c>
      <c r="B4" s="38">
        <v>15</v>
      </c>
      <c r="C4" s="50" t="s">
        <v>8</v>
      </c>
      <c r="D4" s="68">
        <f>'Unit Objectives'!G182</f>
        <v>3</v>
      </c>
      <c r="E4" s="68">
        <f>'Unit Objectives'!F182</f>
        <v>0</v>
      </c>
      <c r="F4" s="62">
        <f>SUM(D4:E4)</f>
        <v>3</v>
      </c>
      <c r="G4" s="56">
        <v>21</v>
      </c>
      <c r="H4" s="57">
        <v>0</v>
      </c>
    </row>
    <row r="5" spans="1:8" ht="16.2" thickBot="1" x14ac:dyDescent="0.35">
      <c r="A5" s="32" t="s">
        <v>9</v>
      </c>
      <c r="B5" s="38">
        <v>16</v>
      </c>
      <c r="C5" s="50" t="s">
        <v>10</v>
      </c>
      <c r="D5" s="68">
        <f>'Unit Objectives'!G206</f>
        <v>22</v>
      </c>
      <c r="E5" s="68">
        <f>'Unit Objectives'!F206</f>
        <v>4</v>
      </c>
      <c r="F5" s="63">
        <f t="shared" ref="F5:F57" si="0">SUM(D5:E5)</f>
        <v>26</v>
      </c>
      <c r="G5" s="56">
        <v>53</v>
      </c>
      <c r="H5" s="57">
        <v>8</v>
      </c>
    </row>
    <row r="6" spans="1:8" ht="16.2" thickBot="1" x14ac:dyDescent="0.35">
      <c r="A6" s="32" t="s">
        <v>11</v>
      </c>
      <c r="B6" s="38">
        <v>15</v>
      </c>
      <c r="C6" s="50" t="s">
        <v>12</v>
      </c>
      <c r="D6" s="68">
        <f>'Unit Objectives'!G183</f>
        <v>1</v>
      </c>
      <c r="E6" s="68">
        <f>'Unit Objectives'!F183</f>
        <v>0</v>
      </c>
      <c r="F6" s="63">
        <f t="shared" si="0"/>
        <v>1</v>
      </c>
      <c r="G6" s="56">
        <v>36</v>
      </c>
      <c r="H6" s="57">
        <v>1</v>
      </c>
    </row>
    <row r="7" spans="1:8" ht="16.2" thickBot="1" x14ac:dyDescent="0.35">
      <c r="A7" s="32" t="s">
        <v>13</v>
      </c>
      <c r="B7" s="38">
        <v>11</v>
      </c>
      <c r="C7" s="50" t="s">
        <v>14</v>
      </c>
      <c r="D7" s="68">
        <f>'Unit Objectives'!G89</f>
        <v>12</v>
      </c>
      <c r="E7" s="68">
        <f>'Unit Objectives'!F89</f>
        <v>0</v>
      </c>
      <c r="F7" s="63">
        <f t="shared" si="0"/>
        <v>12</v>
      </c>
      <c r="G7" s="56">
        <v>16</v>
      </c>
      <c r="H7" s="57">
        <v>2</v>
      </c>
    </row>
    <row r="8" spans="1:8" ht="16.2" thickBot="1" x14ac:dyDescent="0.35">
      <c r="A8" s="32" t="s">
        <v>15</v>
      </c>
      <c r="B8" s="38">
        <v>14</v>
      </c>
      <c r="C8" s="50" t="s">
        <v>16</v>
      </c>
      <c r="D8" s="68">
        <f>'Unit Objectives'!G170</f>
        <v>26</v>
      </c>
      <c r="E8" s="68">
        <f>'Unit Objectives'!F170</f>
        <v>0</v>
      </c>
      <c r="F8" s="63">
        <f t="shared" si="0"/>
        <v>26</v>
      </c>
      <c r="G8" s="56">
        <v>58</v>
      </c>
      <c r="H8" s="57">
        <v>7</v>
      </c>
    </row>
    <row r="9" spans="1:8" ht="16.2" thickBot="1" x14ac:dyDescent="0.35">
      <c r="A9" s="32" t="s">
        <v>17</v>
      </c>
      <c r="B9" s="38">
        <v>16</v>
      </c>
      <c r="C9" s="50" t="s">
        <v>18</v>
      </c>
      <c r="D9" s="68">
        <f>'Unit Objectives'!G207</f>
        <v>1</v>
      </c>
      <c r="E9" s="68">
        <f>'Unit Objectives'!F207</f>
        <v>0</v>
      </c>
      <c r="F9" s="63">
        <f t="shared" si="0"/>
        <v>1</v>
      </c>
      <c r="G9" s="56">
        <v>29</v>
      </c>
      <c r="H9" s="57">
        <v>1</v>
      </c>
    </row>
    <row r="10" spans="1:8" ht="16.2" thickBot="1" x14ac:dyDescent="0.35">
      <c r="A10" s="32" t="s">
        <v>19</v>
      </c>
      <c r="B10" s="38">
        <v>16</v>
      </c>
      <c r="C10" s="50" t="s">
        <v>20</v>
      </c>
      <c r="D10" s="68">
        <f>'Unit Objectives'!G208</f>
        <v>18</v>
      </c>
      <c r="E10" s="68">
        <f>'Unit Objectives'!F208</f>
        <v>0</v>
      </c>
      <c r="F10" s="63">
        <f t="shared" si="0"/>
        <v>18</v>
      </c>
      <c r="G10" s="56">
        <v>31</v>
      </c>
      <c r="H10" s="57">
        <v>4</v>
      </c>
    </row>
    <row r="11" spans="1:8" ht="16.2" thickBot="1" x14ac:dyDescent="0.35">
      <c r="A11" s="32" t="s">
        <v>21</v>
      </c>
      <c r="B11" s="38">
        <v>13</v>
      </c>
      <c r="C11" s="50" t="s">
        <v>22</v>
      </c>
      <c r="D11" s="68">
        <f>'Unit Objectives'!G151</f>
        <v>15</v>
      </c>
      <c r="E11" s="68">
        <f>'Unit Objectives'!F151</f>
        <v>0</v>
      </c>
      <c r="F11" s="63">
        <f t="shared" si="0"/>
        <v>15</v>
      </c>
      <c r="G11" s="56">
        <v>24</v>
      </c>
      <c r="H11" s="57">
        <v>3</v>
      </c>
    </row>
    <row r="12" spans="1:8" ht="16.2" thickBot="1" x14ac:dyDescent="0.35">
      <c r="A12" s="32" t="s">
        <v>23</v>
      </c>
      <c r="B12" s="38">
        <v>11</v>
      </c>
      <c r="C12" s="50" t="s">
        <v>24</v>
      </c>
      <c r="D12" s="68">
        <f>'Unit Objectives'!G90</f>
        <v>41</v>
      </c>
      <c r="E12" s="68">
        <f>'Unit Objectives'!F90</f>
        <v>0</v>
      </c>
      <c r="F12" s="63">
        <f t="shared" si="0"/>
        <v>41</v>
      </c>
      <c r="G12" s="56">
        <v>134</v>
      </c>
      <c r="H12" s="57">
        <v>2</v>
      </c>
    </row>
    <row r="13" spans="1:8" ht="16.2" thickBot="1" x14ac:dyDescent="0.35">
      <c r="A13" s="32" t="s">
        <v>25</v>
      </c>
      <c r="B13" s="38">
        <v>24</v>
      </c>
      <c r="C13" s="50" t="s">
        <v>26</v>
      </c>
      <c r="D13" s="68">
        <f>'Unit Objectives'!G427</f>
        <v>5</v>
      </c>
      <c r="E13" s="68">
        <f>'Unit Objectives'!F427</f>
        <v>0</v>
      </c>
      <c r="F13" s="63">
        <f t="shared" si="0"/>
        <v>5</v>
      </c>
      <c r="G13" s="56">
        <v>54</v>
      </c>
      <c r="H13" s="57">
        <v>3</v>
      </c>
    </row>
    <row r="14" spans="1:8" ht="16.2" thickBot="1" x14ac:dyDescent="0.35">
      <c r="A14" s="32" t="s">
        <v>27</v>
      </c>
      <c r="B14" s="38">
        <v>15</v>
      </c>
      <c r="C14" s="50" t="s">
        <v>28</v>
      </c>
      <c r="D14" s="68">
        <f>'Unit Objectives'!G184</f>
        <v>4</v>
      </c>
      <c r="E14" s="68">
        <f>'Unit Objectives'!F184</f>
        <v>0</v>
      </c>
      <c r="F14" s="63">
        <f t="shared" si="0"/>
        <v>4</v>
      </c>
      <c r="G14" s="56">
        <v>45</v>
      </c>
      <c r="H14" s="57">
        <v>4</v>
      </c>
    </row>
    <row r="15" spans="1:8" ht="16.2" thickBot="1" x14ac:dyDescent="0.35">
      <c r="A15" s="32" t="s">
        <v>29</v>
      </c>
      <c r="B15" s="38">
        <v>15</v>
      </c>
      <c r="C15" s="50" t="s">
        <v>30</v>
      </c>
      <c r="D15" s="68">
        <f>'Unit Objectives'!G185</f>
        <v>1</v>
      </c>
      <c r="E15" s="68">
        <f>'Unit Objectives'!F185</f>
        <v>0</v>
      </c>
      <c r="F15" s="63">
        <f t="shared" si="0"/>
        <v>1</v>
      </c>
      <c r="G15" s="56">
        <v>46</v>
      </c>
      <c r="H15" s="57">
        <v>0</v>
      </c>
    </row>
    <row r="16" spans="1:8" ht="16.2" thickBot="1" x14ac:dyDescent="0.35">
      <c r="A16" s="32" t="s">
        <v>31</v>
      </c>
      <c r="B16" s="38">
        <v>11</v>
      </c>
      <c r="C16" s="50" t="s">
        <v>32</v>
      </c>
      <c r="D16" s="68">
        <f>'Unit Objectives'!G91</f>
        <v>91</v>
      </c>
      <c r="E16" s="68">
        <f>'Unit Objectives'!F91</f>
        <v>3</v>
      </c>
      <c r="F16" s="63">
        <f t="shared" si="0"/>
        <v>94</v>
      </c>
      <c r="G16" s="56">
        <v>153</v>
      </c>
      <c r="H16" s="57">
        <v>7</v>
      </c>
    </row>
    <row r="17" spans="1:8" ht="16.2" thickBot="1" x14ac:dyDescent="0.35">
      <c r="A17" s="32" t="s">
        <v>33</v>
      </c>
      <c r="B17" s="38">
        <v>23</v>
      </c>
      <c r="C17" s="50" t="s">
        <v>34</v>
      </c>
      <c r="D17" s="68">
        <f>'Unit Objectives'!G402</f>
        <v>4</v>
      </c>
      <c r="E17" s="68">
        <f>'Unit Objectives'!F402</f>
        <v>0</v>
      </c>
      <c r="F17" s="63">
        <f t="shared" si="0"/>
        <v>4</v>
      </c>
      <c r="G17" s="56">
        <v>19</v>
      </c>
      <c r="H17" s="57">
        <v>3</v>
      </c>
    </row>
    <row r="18" spans="1:8" ht="16.2" thickBot="1" x14ac:dyDescent="0.35">
      <c r="A18" s="32" t="s">
        <v>35</v>
      </c>
      <c r="B18" s="38">
        <v>18</v>
      </c>
      <c r="C18" s="50" t="s">
        <v>36</v>
      </c>
      <c r="D18" s="68">
        <f>'Unit Objectives'!G291</f>
        <v>8</v>
      </c>
      <c r="E18" s="68">
        <f>'Unit Objectives'!F291</f>
        <v>0</v>
      </c>
      <c r="F18" s="63">
        <f t="shared" si="0"/>
        <v>8</v>
      </c>
      <c r="G18" s="56">
        <v>11</v>
      </c>
      <c r="H18" s="57">
        <v>8</v>
      </c>
    </row>
    <row r="19" spans="1:8" ht="16.2" thickBot="1" x14ac:dyDescent="0.35">
      <c r="A19" s="32" t="s">
        <v>37</v>
      </c>
      <c r="B19" s="38">
        <v>19</v>
      </c>
      <c r="C19" s="50" t="s">
        <v>38</v>
      </c>
      <c r="D19" s="68">
        <f>'Unit Objectives'!G320</f>
        <v>27</v>
      </c>
      <c r="E19" s="68">
        <f>'Unit Objectives'!F320</f>
        <v>5</v>
      </c>
      <c r="F19" s="63">
        <f t="shared" si="0"/>
        <v>32</v>
      </c>
      <c r="G19" s="56">
        <v>91</v>
      </c>
      <c r="H19" s="57">
        <v>1</v>
      </c>
    </row>
    <row r="20" spans="1:8" ht="16.2" thickBot="1" x14ac:dyDescent="0.35">
      <c r="A20" s="32" t="s">
        <v>39</v>
      </c>
      <c r="B20" s="38">
        <v>15</v>
      </c>
      <c r="C20" s="50" t="s">
        <v>40</v>
      </c>
      <c r="D20" s="68">
        <f>'Unit Objectives'!G186</f>
        <v>2</v>
      </c>
      <c r="E20" s="68">
        <f>'Unit Objectives'!F186</f>
        <v>0</v>
      </c>
      <c r="F20" s="63">
        <f t="shared" si="0"/>
        <v>2</v>
      </c>
      <c r="G20" s="56">
        <v>25</v>
      </c>
      <c r="H20" s="57">
        <v>2</v>
      </c>
    </row>
    <row r="21" spans="1:8" ht="16.2" thickBot="1" x14ac:dyDescent="0.35">
      <c r="A21" s="32" t="s">
        <v>41</v>
      </c>
      <c r="B21" s="38">
        <v>19</v>
      </c>
      <c r="C21" s="50" t="s">
        <v>42</v>
      </c>
      <c r="D21" s="68">
        <f>'Unit Objectives'!G321</f>
        <v>0</v>
      </c>
      <c r="E21" s="68">
        <f>'Unit Objectives'!F321</f>
        <v>0</v>
      </c>
      <c r="F21" s="63">
        <f t="shared" si="0"/>
        <v>0</v>
      </c>
      <c r="G21" s="56">
        <v>9</v>
      </c>
      <c r="H21" s="57">
        <v>0</v>
      </c>
    </row>
    <row r="22" spans="1:8" ht="16.2" thickBot="1" x14ac:dyDescent="0.35">
      <c r="A22" s="32" t="s">
        <v>43</v>
      </c>
      <c r="B22" s="38">
        <v>23</v>
      </c>
      <c r="C22" s="50" t="s">
        <v>44</v>
      </c>
      <c r="D22" s="68">
        <f>'Unit Objectives'!G403</f>
        <v>13</v>
      </c>
      <c r="E22" s="68">
        <f>'Unit Objectives'!F403</f>
        <v>0</v>
      </c>
      <c r="F22" s="63">
        <f t="shared" si="0"/>
        <v>13</v>
      </c>
      <c r="G22" s="56">
        <v>92</v>
      </c>
      <c r="H22" s="57">
        <v>1</v>
      </c>
    </row>
    <row r="23" spans="1:8" ht="16.2" thickBot="1" x14ac:dyDescent="0.35">
      <c r="A23" s="32" t="s">
        <v>45</v>
      </c>
      <c r="B23" s="38">
        <v>23</v>
      </c>
      <c r="C23" s="50" t="s">
        <v>46</v>
      </c>
      <c r="D23" s="68">
        <f>'Unit Objectives'!G404</f>
        <v>7</v>
      </c>
      <c r="E23" s="68">
        <f>'Unit Objectives'!F404</f>
        <v>0</v>
      </c>
      <c r="F23" s="63">
        <f t="shared" si="0"/>
        <v>7</v>
      </c>
      <c r="G23" s="56">
        <v>46</v>
      </c>
      <c r="H23" s="57">
        <v>6</v>
      </c>
    </row>
    <row r="24" spans="1:8" ht="16.2" thickBot="1" x14ac:dyDescent="0.35">
      <c r="A24" s="32" t="s">
        <v>47</v>
      </c>
      <c r="B24" s="38">
        <v>21</v>
      </c>
      <c r="C24" s="50" t="s">
        <v>48</v>
      </c>
      <c r="D24" s="68">
        <f>'Unit Objectives'!G354</f>
        <v>71</v>
      </c>
      <c r="E24" s="68">
        <f>'Unit Objectives'!F354</f>
        <v>4</v>
      </c>
      <c r="F24" s="63">
        <f t="shared" si="0"/>
        <v>75</v>
      </c>
      <c r="G24" s="56">
        <v>120</v>
      </c>
      <c r="H24" s="57">
        <v>18</v>
      </c>
    </row>
    <row r="25" spans="1:8" ht="16.2" thickBot="1" x14ac:dyDescent="0.35">
      <c r="A25" s="32" t="s">
        <v>49</v>
      </c>
      <c r="B25" s="38">
        <v>12</v>
      </c>
      <c r="C25" s="50" t="s">
        <v>50</v>
      </c>
      <c r="D25" s="68">
        <f>'Unit Objectives'!G125</f>
        <v>79</v>
      </c>
      <c r="E25" s="68">
        <f>'Unit Objectives'!F125</f>
        <v>0</v>
      </c>
      <c r="F25" s="63">
        <f t="shared" si="0"/>
        <v>79</v>
      </c>
      <c r="G25" s="56">
        <v>191</v>
      </c>
      <c r="H25" s="57">
        <v>5</v>
      </c>
    </row>
    <row r="26" spans="1:8" ht="16.2" thickBot="1" x14ac:dyDescent="0.35">
      <c r="A26" s="32" t="s">
        <v>51</v>
      </c>
      <c r="B26" s="38">
        <v>16</v>
      </c>
      <c r="C26" s="50" t="s">
        <v>52</v>
      </c>
      <c r="D26" s="68">
        <f>'Unit Objectives'!G209</f>
        <v>1</v>
      </c>
      <c r="E26" s="68">
        <f>'Unit Objectives'!F209</f>
        <v>0</v>
      </c>
      <c r="F26" s="63">
        <f t="shared" si="0"/>
        <v>1</v>
      </c>
      <c r="G26" s="56">
        <v>9</v>
      </c>
      <c r="H26" s="57">
        <v>1</v>
      </c>
    </row>
    <row r="27" spans="1:8" ht="16.2" thickBot="1" x14ac:dyDescent="0.35">
      <c r="A27" s="32" t="s">
        <v>53</v>
      </c>
      <c r="B27" s="38">
        <v>9</v>
      </c>
      <c r="C27" s="50" t="s">
        <v>54</v>
      </c>
      <c r="D27" s="68">
        <f>'Unit Objectives'!G62</f>
        <v>14</v>
      </c>
      <c r="E27" s="68">
        <f>'Unit Objectives'!F62</f>
        <v>1</v>
      </c>
      <c r="F27" s="63">
        <f t="shared" si="0"/>
        <v>15</v>
      </c>
      <c r="G27" s="56">
        <v>38</v>
      </c>
      <c r="H27" s="57">
        <v>1</v>
      </c>
    </row>
    <row r="28" spans="1:8" ht="16.2" thickBot="1" x14ac:dyDescent="0.35">
      <c r="A28" s="32" t="s">
        <v>55</v>
      </c>
      <c r="B28" s="38">
        <v>15</v>
      </c>
      <c r="C28" s="50" t="s">
        <v>56</v>
      </c>
      <c r="D28" s="68">
        <f>'Unit Objectives'!G187</f>
        <v>1</v>
      </c>
      <c r="E28" s="68">
        <f>'Unit Objectives'!F187</f>
        <v>0</v>
      </c>
      <c r="F28" s="63">
        <f t="shared" si="0"/>
        <v>1</v>
      </c>
      <c r="G28" s="56">
        <v>27</v>
      </c>
      <c r="H28" s="57">
        <v>1</v>
      </c>
    </row>
    <row r="29" spans="1:8" ht="16.2" thickBot="1" x14ac:dyDescent="0.35">
      <c r="A29" s="32" t="s">
        <v>1035</v>
      </c>
      <c r="B29" s="38">
        <v>11</v>
      </c>
      <c r="C29" s="50" t="s">
        <v>1031</v>
      </c>
      <c r="D29" s="68">
        <f>'Unit Objectives'!G92</f>
        <v>15</v>
      </c>
      <c r="E29" s="68">
        <f>'Unit Objectives'!F92</f>
        <v>3</v>
      </c>
      <c r="F29" s="63">
        <f t="shared" si="0"/>
        <v>18</v>
      </c>
      <c r="G29" s="56">
        <v>18</v>
      </c>
      <c r="H29" s="57">
        <v>0</v>
      </c>
    </row>
    <row r="30" spans="1:8" ht="16.2" thickBot="1" x14ac:dyDescent="0.35">
      <c r="A30" s="32" t="s">
        <v>57</v>
      </c>
      <c r="B30" s="38">
        <v>16</v>
      </c>
      <c r="C30" s="50" t="s">
        <v>58</v>
      </c>
      <c r="D30" s="68">
        <f>'Unit Objectives'!G210</f>
        <v>9</v>
      </c>
      <c r="E30" s="68">
        <f>'Unit Objectives'!F210</f>
        <v>0</v>
      </c>
      <c r="F30" s="63">
        <f t="shared" si="0"/>
        <v>9</v>
      </c>
      <c r="G30" s="56">
        <v>44</v>
      </c>
      <c r="H30" s="57">
        <v>7</v>
      </c>
    </row>
    <row r="31" spans="1:8" ht="16.2" thickBot="1" x14ac:dyDescent="0.35">
      <c r="A31" s="32" t="s">
        <v>59</v>
      </c>
      <c r="B31" s="38">
        <v>15</v>
      </c>
      <c r="C31" s="50" t="s">
        <v>60</v>
      </c>
      <c r="D31" s="68">
        <f>'Unit Objectives'!G188</f>
        <v>1</v>
      </c>
      <c r="E31" s="68">
        <f>'Unit Objectives'!F188</f>
        <v>0</v>
      </c>
      <c r="F31" s="63">
        <f t="shared" si="0"/>
        <v>1</v>
      </c>
      <c r="G31" s="56">
        <v>35</v>
      </c>
      <c r="H31" s="57">
        <v>0</v>
      </c>
    </row>
    <row r="32" spans="1:8" ht="16.2" thickBot="1" x14ac:dyDescent="0.35">
      <c r="A32" s="32" t="s">
        <v>61</v>
      </c>
      <c r="B32" s="38">
        <v>18</v>
      </c>
      <c r="C32" s="50" t="s">
        <v>62</v>
      </c>
      <c r="D32" s="68">
        <f>'Unit Objectives'!G292</f>
        <v>17</v>
      </c>
      <c r="E32" s="68">
        <f>'Unit Objectives'!F292</f>
        <v>1</v>
      </c>
      <c r="F32" s="63">
        <f t="shared" si="0"/>
        <v>18</v>
      </c>
      <c r="G32" s="56">
        <v>59</v>
      </c>
      <c r="H32" s="57">
        <v>5</v>
      </c>
    </row>
    <row r="33" spans="1:8" ht="16.2" thickBot="1" x14ac:dyDescent="0.35">
      <c r="A33" s="32" t="s">
        <v>63</v>
      </c>
      <c r="B33" s="38">
        <v>11</v>
      </c>
      <c r="C33" s="50" t="s">
        <v>64</v>
      </c>
      <c r="D33" s="68">
        <f>'Unit Objectives'!G93</f>
        <v>13</v>
      </c>
      <c r="E33" s="68">
        <f>'Unit Objectives'!F93</f>
        <v>2</v>
      </c>
      <c r="F33" s="63">
        <f t="shared" si="0"/>
        <v>15</v>
      </c>
      <c r="G33" s="56">
        <v>25</v>
      </c>
      <c r="H33" s="57">
        <v>0</v>
      </c>
    </row>
    <row r="34" spans="1:8" ht="16.2" thickBot="1" x14ac:dyDescent="0.35">
      <c r="A34" s="32" t="s">
        <v>65</v>
      </c>
      <c r="B34" s="38">
        <v>19</v>
      </c>
      <c r="C34" s="50" t="s">
        <v>66</v>
      </c>
      <c r="D34" s="68">
        <f>'Unit Objectives'!G322</f>
        <v>14</v>
      </c>
      <c r="E34" s="68">
        <f>'Unit Objectives'!F322</f>
        <v>0</v>
      </c>
      <c r="F34" s="63">
        <f t="shared" si="0"/>
        <v>14</v>
      </c>
      <c r="G34" s="56">
        <v>129</v>
      </c>
      <c r="H34" s="57">
        <v>13</v>
      </c>
    </row>
    <row r="35" spans="1:8" ht="16.2" thickBot="1" x14ac:dyDescent="0.35">
      <c r="A35" s="32" t="s">
        <v>67</v>
      </c>
      <c r="B35" s="38">
        <v>11</v>
      </c>
      <c r="C35" s="50" t="s">
        <v>68</v>
      </c>
      <c r="D35" s="68">
        <f>'Unit Objectives'!G94</f>
        <v>7</v>
      </c>
      <c r="E35" s="68">
        <f>'Unit Objectives'!F94</f>
        <v>0</v>
      </c>
      <c r="F35" s="63">
        <f t="shared" si="0"/>
        <v>7</v>
      </c>
      <c r="G35" s="56">
        <v>118</v>
      </c>
      <c r="H35" s="57">
        <v>0</v>
      </c>
    </row>
    <row r="36" spans="1:8" ht="16.2" thickBot="1" x14ac:dyDescent="0.35">
      <c r="A36" s="32" t="s">
        <v>69</v>
      </c>
      <c r="B36" s="38">
        <v>12</v>
      </c>
      <c r="C36" s="50" t="s">
        <v>70</v>
      </c>
      <c r="D36" s="68">
        <f>'Unit Objectives'!G126</f>
        <v>7</v>
      </c>
      <c r="E36" s="68">
        <f>'Unit Objectives'!F126</f>
        <v>1</v>
      </c>
      <c r="F36" s="63">
        <f t="shared" si="0"/>
        <v>8</v>
      </c>
      <c r="G36" s="56">
        <v>54</v>
      </c>
      <c r="H36" s="57">
        <v>0</v>
      </c>
    </row>
    <row r="37" spans="1:8" ht="16.2" thickBot="1" x14ac:dyDescent="0.35">
      <c r="A37" s="32" t="s">
        <v>71</v>
      </c>
      <c r="B37" s="38">
        <v>19</v>
      </c>
      <c r="C37" s="50" t="s">
        <v>72</v>
      </c>
      <c r="D37" s="68">
        <f>'Unit Objectives'!G323</f>
        <v>52</v>
      </c>
      <c r="E37" s="68">
        <f>'Unit Objectives'!F323</f>
        <v>4</v>
      </c>
      <c r="F37" s="63">
        <f t="shared" si="0"/>
        <v>56</v>
      </c>
      <c r="G37" s="56">
        <v>82</v>
      </c>
      <c r="H37" s="57">
        <v>6</v>
      </c>
    </row>
    <row r="38" spans="1:8" ht="16.2" thickBot="1" x14ac:dyDescent="0.35">
      <c r="A38" s="32" t="s">
        <v>73</v>
      </c>
      <c r="B38" s="38">
        <v>20</v>
      </c>
      <c r="C38" s="50" t="s">
        <v>74</v>
      </c>
      <c r="D38" s="68">
        <f>'Unit Objectives'!G232</f>
        <v>1</v>
      </c>
      <c r="E38" s="68">
        <f>'Unit Objectives'!F232</f>
        <v>0</v>
      </c>
      <c r="F38" s="63">
        <f t="shared" si="0"/>
        <v>1</v>
      </c>
      <c r="G38" s="56">
        <v>29</v>
      </c>
      <c r="H38" s="57">
        <v>1</v>
      </c>
    </row>
    <row r="39" spans="1:8" ht="16.2" thickBot="1" x14ac:dyDescent="0.35">
      <c r="A39" s="32" t="s">
        <v>75</v>
      </c>
      <c r="B39" s="38">
        <v>19</v>
      </c>
      <c r="C39" s="50" t="s">
        <v>76</v>
      </c>
      <c r="D39" s="68">
        <f>'Unit Objectives'!G324</f>
        <v>91</v>
      </c>
      <c r="E39" s="68">
        <f>'Unit Objectives'!F324</f>
        <v>2</v>
      </c>
      <c r="F39" s="63">
        <f t="shared" si="0"/>
        <v>93</v>
      </c>
      <c r="G39" s="56">
        <v>180</v>
      </c>
      <c r="H39" s="57">
        <v>32</v>
      </c>
    </row>
    <row r="40" spans="1:8" ht="16.2" thickBot="1" x14ac:dyDescent="0.35">
      <c r="A40" s="32" t="s">
        <v>77</v>
      </c>
      <c r="B40" s="38">
        <v>19</v>
      </c>
      <c r="C40" s="50" t="s">
        <v>78</v>
      </c>
      <c r="D40" s="68">
        <f>'Unit Objectives'!G325</f>
        <v>0</v>
      </c>
      <c r="E40" s="68">
        <f>'Unit Objectives'!F325</f>
        <v>0</v>
      </c>
      <c r="F40" s="63">
        <f t="shared" si="0"/>
        <v>0</v>
      </c>
      <c r="G40" s="56">
        <v>23</v>
      </c>
      <c r="H40" s="57">
        <v>0</v>
      </c>
    </row>
    <row r="41" spans="1:8" ht="16.2" thickBot="1" x14ac:dyDescent="0.35">
      <c r="A41" s="32" t="s">
        <v>79</v>
      </c>
      <c r="B41" s="38">
        <v>21</v>
      </c>
      <c r="C41" s="50" t="s">
        <v>80</v>
      </c>
      <c r="D41" s="68">
        <f>'Unit Objectives'!G355</f>
        <v>1</v>
      </c>
      <c r="E41" s="68">
        <f>'Unit Objectives'!F355</f>
        <v>0</v>
      </c>
      <c r="F41" s="63">
        <f t="shared" si="0"/>
        <v>1</v>
      </c>
      <c r="G41" s="56">
        <v>38</v>
      </c>
      <c r="H41" s="57">
        <v>1</v>
      </c>
    </row>
    <row r="42" spans="1:8" ht="16.2" thickBot="1" x14ac:dyDescent="0.35">
      <c r="A42" s="32" t="s">
        <v>81</v>
      </c>
      <c r="B42" s="38">
        <v>11</v>
      </c>
      <c r="C42" s="50" t="s">
        <v>82</v>
      </c>
      <c r="D42" s="68">
        <f>'Unit Objectives'!G95</f>
        <v>5</v>
      </c>
      <c r="E42" s="68">
        <f>'Unit Objectives'!F95</f>
        <v>0</v>
      </c>
      <c r="F42" s="63">
        <f t="shared" si="0"/>
        <v>5</v>
      </c>
      <c r="G42" s="56">
        <v>8</v>
      </c>
      <c r="H42" s="57">
        <v>4</v>
      </c>
    </row>
    <row r="43" spans="1:8" ht="16.2" thickBot="1" x14ac:dyDescent="0.35">
      <c r="A43" s="32" t="s">
        <v>83</v>
      </c>
      <c r="B43" s="38">
        <v>11</v>
      </c>
      <c r="C43" s="50" t="s">
        <v>84</v>
      </c>
      <c r="D43" s="68">
        <f>'Unit Objectives'!G96</f>
        <v>44</v>
      </c>
      <c r="E43" s="68">
        <f>'Unit Objectives'!F96</f>
        <v>0</v>
      </c>
      <c r="F43" s="63">
        <f t="shared" si="0"/>
        <v>44</v>
      </c>
      <c r="G43" s="56">
        <v>59</v>
      </c>
      <c r="H43" s="57">
        <v>44</v>
      </c>
    </row>
    <row r="44" spans="1:8" ht="16.2" thickBot="1" x14ac:dyDescent="0.35">
      <c r="A44" s="32" t="s">
        <v>85</v>
      </c>
      <c r="B44" s="38">
        <v>12</v>
      </c>
      <c r="C44" s="50" t="s">
        <v>86</v>
      </c>
      <c r="D44" s="68">
        <f>'Unit Objectives'!G127</f>
        <v>104</v>
      </c>
      <c r="E44" s="68">
        <f>'Unit Objectives'!F127</f>
        <v>15</v>
      </c>
      <c r="F44" s="63">
        <f t="shared" si="0"/>
        <v>119</v>
      </c>
      <c r="G44" s="56">
        <v>253</v>
      </c>
      <c r="H44" s="57">
        <v>3</v>
      </c>
    </row>
    <row r="45" spans="1:8" ht="16.2" thickBot="1" x14ac:dyDescent="0.35">
      <c r="A45" s="32" t="s">
        <v>87</v>
      </c>
      <c r="B45" s="38">
        <v>17</v>
      </c>
      <c r="C45" s="50" t="s">
        <v>88</v>
      </c>
      <c r="D45" s="68">
        <f>'Unit Objectives'!G257</f>
        <v>33</v>
      </c>
      <c r="E45" s="68">
        <f>'Unit Objectives'!F257</f>
        <v>2</v>
      </c>
      <c r="F45" s="63">
        <f t="shared" si="0"/>
        <v>35</v>
      </c>
      <c r="G45" s="56">
        <v>53</v>
      </c>
      <c r="H45" s="57">
        <v>2</v>
      </c>
    </row>
    <row r="46" spans="1:8" ht="16.2" thickBot="1" x14ac:dyDescent="0.35">
      <c r="A46" s="32" t="s">
        <v>89</v>
      </c>
      <c r="B46" s="38">
        <v>11</v>
      </c>
      <c r="C46" s="50" t="s">
        <v>90</v>
      </c>
      <c r="D46" s="68">
        <f>'Unit Objectives'!G97</f>
        <v>24</v>
      </c>
      <c r="E46" s="68">
        <f>'Unit Objectives'!F97</f>
        <v>0</v>
      </c>
      <c r="F46" s="63">
        <f t="shared" si="0"/>
        <v>24</v>
      </c>
      <c r="G46" s="56">
        <v>49</v>
      </c>
      <c r="H46" s="57">
        <v>8</v>
      </c>
    </row>
    <row r="47" spans="1:8" ht="16.2" thickBot="1" x14ac:dyDescent="0.35">
      <c r="A47" s="32" t="s">
        <v>91</v>
      </c>
      <c r="B47" s="38">
        <v>19</v>
      </c>
      <c r="C47" s="50" t="s">
        <v>92</v>
      </c>
      <c r="D47" s="68">
        <f>'Unit Objectives'!G326</f>
        <v>5</v>
      </c>
      <c r="E47" s="68">
        <f>'Unit Objectives'!F326</f>
        <v>0</v>
      </c>
      <c r="F47" s="63">
        <f t="shared" si="0"/>
        <v>5</v>
      </c>
      <c r="G47" s="56">
        <v>22</v>
      </c>
      <c r="H47" s="57">
        <v>3</v>
      </c>
    </row>
    <row r="48" spans="1:8" ht="16.2" thickBot="1" x14ac:dyDescent="0.35">
      <c r="A48" s="32" t="s">
        <v>93</v>
      </c>
      <c r="B48" s="38">
        <v>13</v>
      </c>
      <c r="C48" s="50" t="s">
        <v>94</v>
      </c>
      <c r="D48" s="68">
        <f>'Unit Objectives'!G152</f>
        <v>10</v>
      </c>
      <c r="E48" s="68">
        <f>'Unit Objectives'!F152</f>
        <v>0</v>
      </c>
      <c r="F48" s="63">
        <f t="shared" si="0"/>
        <v>10</v>
      </c>
      <c r="G48" s="56">
        <v>27</v>
      </c>
      <c r="H48" s="57">
        <v>3</v>
      </c>
    </row>
    <row r="49" spans="1:8" ht="16.2" thickBot="1" x14ac:dyDescent="0.35">
      <c r="A49" s="32" t="s">
        <v>95</v>
      </c>
      <c r="B49" s="38">
        <v>11</v>
      </c>
      <c r="C49" s="50" t="s">
        <v>96</v>
      </c>
      <c r="D49" s="68">
        <f>'Unit Objectives'!G98</f>
        <v>0</v>
      </c>
      <c r="E49" s="68">
        <f>'Unit Objectives'!F98</f>
        <v>0</v>
      </c>
      <c r="F49" s="63">
        <f t="shared" si="0"/>
        <v>0</v>
      </c>
      <c r="G49" s="56">
        <v>21</v>
      </c>
      <c r="H49" s="57">
        <v>0</v>
      </c>
    </row>
    <row r="50" spans="1:8" ht="16.2" thickBot="1" x14ac:dyDescent="0.35">
      <c r="A50" s="32" t="s">
        <v>97</v>
      </c>
      <c r="B50" s="38">
        <v>3</v>
      </c>
      <c r="C50" s="50" t="s">
        <v>98</v>
      </c>
      <c r="D50" s="68">
        <f>'Unit Objectives'!G18</f>
        <v>13</v>
      </c>
      <c r="E50" s="68">
        <f>'Unit Objectives'!F18</f>
        <v>0</v>
      </c>
      <c r="F50" s="63">
        <f t="shared" si="0"/>
        <v>13</v>
      </c>
      <c r="G50" s="56">
        <v>22</v>
      </c>
      <c r="H50" s="57">
        <v>3</v>
      </c>
    </row>
    <row r="51" spans="1:8" ht="16.2" thickBot="1" x14ac:dyDescent="0.35">
      <c r="A51" s="32" t="s">
        <v>99</v>
      </c>
      <c r="B51" s="38">
        <v>19</v>
      </c>
      <c r="C51" s="50" t="s">
        <v>100</v>
      </c>
      <c r="D51" s="68">
        <f>'Unit Objectives'!G327</f>
        <v>8</v>
      </c>
      <c r="E51" s="68">
        <f>'Unit Objectives'!F327</f>
        <v>0</v>
      </c>
      <c r="F51" s="63">
        <f t="shared" si="0"/>
        <v>8</v>
      </c>
      <c r="G51" s="56">
        <v>106</v>
      </c>
      <c r="H51" s="57">
        <v>7</v>
      </c>
    </row>
    <row r="52" spans="1:8" ht="16.2" thickBot="1" x14ac:dyDescent="0.35">
      <c r="A52" s="32" t="s">
        <v>101</v>
      </c>
      <c r="B52" s="38">
        <v>17</v>
      </c>
      <c r="C52" s="50" t="s">
        <v>102</v>
      </c>
      <c r="D52" s="68">
        <f>'Unit Objectives'!G258</f>
        <v>2</v>
      </c>
      <c r="E52" s="68">
        <f>'Unit Objectives'!F258</f>
        <v>0</v>
      </c>
      <c r="F52" s="63">
        <f t="shared" si="0"/>
        <v>2</v>
      </c>
      <c r="G52" s="56">
        <v>39</v>
      </c>
      <c r="H52" s="57">
        <v>2</v>
      </c>
    </row>
    <row r="53" spans="1:8" ht="16.2" thickBot="1" x14ac:dyDescent="0.35">
      <c r="A53" s="32" t="s">
        <v>103</v>
      </c>
      <c r="B53" s="38">
        <v>18</v>
      </c>
      <c r="C53" s="50" t="s">
        <v>104</v>
      </c>
      <c r="D53" s="68">
        <f>'Unit Objectives'!G293</f>
        <v>25</v>
      </c>
      <c r="E53" s="68">
        <f>'Unit Objectives'!F293</f>
        <v>4</v>
      </c>
      <c r="F53" s="63">
        <f t="shared" si="0"/>
        <v>29</v>
      </c>
      <c r="G53" s="56">
        <v>91</v>
      </c>
      <c r="H53" s="57">
        <v>6</v>
      </c>
    </row>
    <row r="54" spans="1:8" ht="16.2" thickBot="1" x14ac:dyDescent="0.35">
      <c r="A54" s="32" t="s">
        <v>105</v>
      </c>
      <c r="B54" s="38">
        <v>16</v>
      </c>
      <c r="C54" s="50" t="s">
        <v>106</v>
      </c>
      <c r="D54" s="68">
        <f>'Unit Objectives'!G211</f>
        <v>33</v>
      </c>
      <c r="E54" s="68">
        <f>'Unit Objectives'!F211</f>
        <v>11</v>
      </c>
      <c r="F54" s="63">
        <f t="shared" si="0"/>
        <v>44</v>
      </c>
      <c r="G54" s="56">
        <v>100</v>
      </c>
      <c r="H54" s="57">
        <v>0</v>
      </c>
    </row>
    <row r="55" spans="1:8" ht="16.2" thickBot="1" x14ac:dyDescent="0.35">
      <c r="A55" s="32" t="s">
        <v>107</v>
      </c>
      <c r="B55" s="38">
        <v>23</v>
      </c>
      <c r="C55" s="50" t="s">
        <v>108</v>
      </c>
      <c r="D55" s="68">
        <f>'Unit Objectives'!G405</f>
        <v>5</v>
      </c>
      <c r="E55" s="68">
        <f>'Unit Objectives'!F405</f>
        <v>0</v>
      </c>
      <c r="F55" s="63">
        <f t="shared" si="0"/>
        <v>5</v>
      </c>
      <c r="G55" s="56">
        <v>40</v>
      </c>
      <c r="H55" s="57">
        <v>3</v>
      </c>
    </row>
    <row r="56" spans="1:8" ht="16.2" thickBot="1" x14ac:dyDescent="0.35">
      <c r="A56" s="32" t="s">
        <v>109</v>
      </c>
      <c r="B56" s="38">
        <v>5</v>
      </c>
      <c r="C56" s="50" t="s">
        <v>110</v>
      </c>
      <c r="D56" s="68">
        <f>'Unit Objectives'!G33</f>
        <v>1</v>
      </c>
      <c r="E56" s="68">
        <f>'Unit Objectives'!F33</f>
        <v>0</v>
      </c>
      <c r="F56" s="63">
        <f t="shared" si="0"/>
        <v>1</v>
      </c>
      <c r="G56" s="56">
        <v>56</v>
      </c>
      <c r="H56" s="57">
        <v>1</v>
      </c>
    </row>
    <row r="57" spans="1:8" ht="16.2" thickBot="1" x14ac:dyDescent="0.35">
      <c r="A57" s="32" t="s">
        <v>111</v>
      </c>
      <c r="B57" s="38">
        <v>12</v>
      </c>
      <c r="C57" s="50" t="s">
        <v>112</v>
      </c>
      <c r="D57" s="68">
        <f>'Unit Objectives'!G128</f>
        <v>2</v>
      </c>
      <c r="E57" s="68">
        <f>'Unit Objectives'!F128</f>
        <v>0</v>
      </c>
      <c r="F57" s="63">
        <f t="shared" si="0"/>
        <v>2</v>
      </c>
      <c r="G57" s="56">
        <v>11</v>
      </c>
      <c r="H57" s="57">
        <v>0</v>
      </c>
    </row>
    <row r="58" spans="1:8" ht="16.2" thickBot="1" x14ac:dyDescent="0.35">
      <c r="A58" s="32" t="s">
        <v>113</v>
      </c>
      <c r="B58" s="38">
        <v>16</v>
      </c>
      <c r="C58" s="50" t="s">
        <v>114</v>
      </c>
      <c r="D58" s="68">
        <f>'Unit Objectives'!G212</f>
        <v>11</v>
      </c>
      <c r="E58" s="68">
        <f>'Unit Objectives'!F212</f>
        <v>0</v>
      </c>
      <c r="F58" s="63">
        <f t="shared" ref="F58:F107" si="1">SUM(D58:E58)</f>
        <v>11</v>
      </c>
      <c r="G58" s="56">
        <v>22</v>
      </c>
      <c r="H58" s="57">
        <v>0</v>
      </c>
    </row>
    <row r="59" spans="1:8" ht="16.2" thickBot="1" x14ac:dyDescent="0.35">
      <c r="A59" s="32" t="s">
        <v>115</v>
      </c>
      <c r="B59" s="38">
        <v>19</v>
      </c>
      <c r="C59" s="50" t="s">
        <v>116</v>
      </c>
      <c r="D59" s="68">
        <f>'Unit Objectives'!G328</f>
        <v>5</v>
      </c>
      <c r="E59" s="68">
        <f>'Unit Objectives'!F328</f>
        <v>0</v>
      </c>
      <c r="F59" s="63">
        <f t="shared" si="1"/>
        <v>5</v>
      </c>
      <c r="G59" s="56">
        <v>50</v>
      </c>
      <c r="H59" s="57">
        <v>2</v>
      </c>
    </row>
    <row r="60" spans="1:8" ht="16.2" thickBot="1" x14ac:dyDescent="0.35">
      <c r="A60" s="32" t="s">
        <v>117</v>
      </c>
      <c r="B60" s="38">
        <v>19</v>
      </c>
      <c r="C60" s="50" t="s">
        <v>118</v>
      </c>
      <c r="D60" s="68">
        <f>'Unit Objectives'!G329</f>
        <v>0</v>
      </c>
      <c r="E60" s="68">
        <f>'Unit Objectives'!F329</f>
        <v>0</v>
      </c>
      <c r="F60" s="63">
        <f t="shared" si="1"/>
        <v>0</v>
      </c>
      <c r="G60" s="56">
        <v>37</v>
      </c>
      <c r="H60" s="57">
        <v>0</v>
      </c>
    </row>
    <row r="61" spans="1:8" ht="16.2" thickBot="1" x14ac:dyDescent="0.35">
      <c r="A61" s="32" t="s">
        <v>119</v>
      </c>
      <c r="B61" s="38">
        <v>19</v>
      </c>
      <c r="C61" s="50" t="s">
        <v>120</v>
      </c>
      <c r="D61" s="68">
        <f>'Unit Objectives'!G330</f>
        <v>17</v>
      </c>
      <c r="E61" s="68">
        <f>'Unit Objectives'!F330</f>
        <v>2</v>
      </c>
      <c r="F61" s="63">
        <f t="shared" si="1"/>
        <v>19</v>
      </c>
      <c r="G61" s="56">
        <v>37</v>
      </c>
      <c r="H61" s="57">
        <v>3</v>
      </c>
    </row>
    <row r="62" spans="1:8" ht="16.2" thickBot="1" x14ac:dyDescent="0.35">
      <c r="A62" s="32" t="s">
        <v>121</v>
      </c>
      <c r="B62" s="38">
        <v>24</v>
      </c>
      <c r="C62" s="50" t="s">
        <v>122</v>
      </c>
      <c r="D62" s="68">
        <f>'Unit Objectives'!G428</f>
        <v>1</v>
      </c>
      <c r="E62" s="68">
        <f>'Unit Objectives'!F428</f>
        <v>0</v>
      </c>
      <c r="F62" s="63">
        <f t="shared" si="1"/>
        <v>1</v>
      </c>
      <c r="G62" s="56">
        <v>25</v>
      </c>
      <c r="H62" s="57">
        <v>0</v>
      </c>
    </row>
    <row r="63" spans="1:8" ht="16.2" thickBot="1" x14ac:dyDescent="0.35">
      <c r="A63" s="32" t="s">
        <v>123</v>
      </c>
      <c r="B63" s="38">
        <v>22</v>
      </c>
      <c r="C63" s="50" t="s">
        <v>124</v>
      </c>
      <c r="D63" s="68">
        <f>'Unit Objectives'!G375</f>
        <v>10</v>
      </c>
      <c r="E63" s="68">
        <f>'Unit Objectives'!F375</f>
        <v>0</v>
      </c>
      <c r="F63" s="63">
        <f t="shared" si="1"/>
        <v>10</v>
      </c>
      <c r="G63" s="56">
        <v>50</v>
      </c>
      <c r="H63" s="57">
        <v>2</v>
      </c>
    </row>
    <row r="64" spans="1:8" ht="16.2" thickBot="1" x14ac:dyDescent="0.35">
      <c r="A64" s="32" t="s">
        <v>125</v>
      </c>
      <c r="B64" s="38">
        <v>19</v>
      </c>
      <c r="C64" s="50" t="s">
        <v>126</v>
      </c>
      <c r="D64" s="68">
        <f>'Unit Objectives'!G331</f>
        <v>2</v>
      </c>
      <c r="E64" s="68">
        <f>'Unit Objectives'!F331</f>
        <v>0</v>
      </c>
      <c r="F64" s="63">
        <f t="shared" si="1"/>
        <v>2</v>
      </c>
      <c r="G64" s="56">
        <v>93</v>
      </c>
      <c r="H64" s="57">
        <v>0</v>
      </c>
    </row>
    <row r="65" spans="1:8" ht="16.2" thickBot="1" x14ac:dyDescent="0.35">
      <c r="A65" s="32" t="s">
        <v>127</v>
      </c>
      <c r="B65" s="38">
        <v>23</v>
      </c>
      <c r="C65" s="50" t="s">
        <v>128</v>
      </c>
      <c r="D65" s="68">
        <f>'Unit Objectives'!G406</f>
        <v>3</v>
      </c>
      <c r="E65" s="68">
        <f>'Unit Objectives'!F406</f>
        <v>0</v>
      </c>
      <c r="F65" s="63">
        <f t="shared" si="1"/>
        <v>3</v>
      </c>
      <c r="G65" s="56">
        <v>45</v>
      </c>
      <c r="H65" s="57">
        <v>3</v>
      </c>
    </row>
    <row r="66" spans="1:8" ht="16.2" thickBot="1" x14ac:dyDescent="0.35">
      <c r="A66" s="32" t="s">
        <v>129</v>
      </c>
      <c r="B66" s="38">
        <v>14</v>
      </c>
      <c r="C66" s="50" t="s">
        <v>130</v>
      </c>
      <c r="D66" s="68">
        <f>'Unit Objectives'!G171</f>
        <v>23</v>
      </c>
      <c r="E66" s="68">
        <f>'Unit Objectives'!F171</f>
        <v>3</v>
      </c>
      <c r="F66" s="63">
        <f t="shared" si="1"/>
        <v>26</v>
      </c>
      <c r="G66" s="56">
        <v>47</v>
      </c>
      <c r="H66" s="57">
        <v>0</v>
      </c>
    </row>
    <row r="67" spans="1:8" ht="16.2" thickBot="1" x14ac:dyDescent="0.35">
      <c r="A67" s="32" t="s">
        <v>131</v>
      </c>
      <c r="B67" s="38">
        <v>17</v>
      </c>
      <c r="C67" s="50" t="s">
        <v>132</v>
      </c>
      <c r="D67" s="68">
        <f>'Unit Objectives'!G259</f>
        <v>21</v>
      </c>
      <c r="E67" s="68">
        <f>'Unit Objectives'!F259</f>
        <v>2</v>
      </c>
      <c r="F67" s="63">
        <f t="shared" si="1"/>
        <v>23</v>
      </c>
      <c r="G67" s="56">
        <v>98</v>
      </c>
      <c r="H67" s="57">
        <v>7</v>
      </c>
    </row>
    <row r="68" spans="1:8" ht="16.2" thickBot="1" x14ac:dyDescent="0.35">
      <c r="A68" s="32" t="s">
        <v>133</v>
      </c>
      <c r="B68" s="38">
        <v>16</v>
      </c>
      <c r="C68" s="50" t="s">
        <v>134</v>
      </c>
      <c r="D68" s="68">
        <f>'Unit Objectives'!G213</f>
        <v>29</v>
      </c>
      <c r="E68" s="68">
        <f>'Unit Objectives'!F213</f>
        <v>1</v>
      </c>
      <c r="F68" s="63">
        <f t="shared" si="1"/>
        <v>30</v>
      </c>
      <c r="G68" s="56">
        <v>31</v>
      </c>
      <c r="H68" s="57">
        <v>1</v>
      </c>
    </row>
    <row r="69" spans="1:8" ht="16.2" thickBot="1" x14ac:dyDescent="0.35">
      <c r="A69" s="32" t="s">
        <v>136</v>
      </c>
      <c r="B69" s="38">
        <v>25</v>
      </c>
      <c r="C69" s="50" t="s">
        <v>137</v>
      </c>
      <c r="D69" s="68">
        <f>'Unit Objectives'!G442</f>
        <v>58</v>
      </c>
      <c r="E69" s="68">
        <f>'Unit Objectives'!F442</f>
        <v>2</v>
      </c>
      <c r="F69" s="63">
        <f t="shared" si="1"/>
        <v>60</v>
      </c>
      <c r="G69" s="56">
        <v>152</v>
      </c>
      <c r="H69" s="57">
        <v>4</v>
      </c>
    </row>
    <row r="70" spans="1:8" ht="16.2" thickBot="1" x14ac:dyDescent="0.35">
      <c r="A70" s="32" t="s">
        <v>138</v>
      </c>
      <c r="B70" s="38">
        <v>23</v>
      </c>
      <c r="C70" s="50" t="s">
        <v>139</v>
      </c>
      <c r="D70" s="68">
        <f>'Unit Objectives'!G407</f>
        <v>4</v>
      </c>
      <c r="E70" s="68">
        <f>'Unit Objectives'!F407</f>
        <v>0</v>
      </c>
      <c r="F70" s="63">
        <f t="shared" si="1"/>
        <v>4</v>
      </c>
      <c r="G70" s="56">
        <v>29</v>
      </c>
      <c r="H70" s="57">
        <v>0</v>
      </c>
    </row>
    <row r="71" spans="1:8" ht="16.2" thickBot="1" x14ac:dyDescent="0.35">
      <c r="A71" s="32" t="s">
        <v>140</v>
      </c>
      <c r="B71" s="38">
        <v>23</v>
      </c>
      <c r="C71" s="50" t="s">
        <v>141</v>
      </c>
      <c r="D71" s="68">
        <f>'Unit Objectives'!G408</f>
        <v>0</v>
      </c>
      <c r="E71" s="68">
        <f>'Unit Objectives'!F408</f>
        <v>0</v>
      </c>
      <c r="F71" s="63">
        <f t="shared" si="1"/>
        <v>0</v>
      </c>
      <c r="G71" s="56">
        <v>60</v>
      </c>
      <c r="H71" s="57">
        <v>0</v>
      </c>
    </row>
    <row r="72" spans="1:8" ht="16.2" thickBot="1" x14ac:dyDescent="0.35">
      <c r="A72" s="32" t="s">
        <v>142</v>
      </c>
      <c r="B72" s="38">
        <v>7</v>
      </c>
      <c r="C72" s="50" t="s">
        <v>143</v>
      </c>
      <c r="D72" s="68">
        <f>'Unit Objectives'!G44</f>
        <v>27</v>
      </c>
      <c r="E72" s="68">
        <f>'Unit Objectives'!F44</f>
        <v>0</v>
      </c>
      <c r="F72" s="63">
        <f t="shared" si="1"/>
        <v>27</v>
      </c>
      <c r="G72" s="56">
        <v>84</v>
      </c>
      <c r="H72" s="57">
        <v>0</v>
      </c>
    </row>
    <row r="73" spans="1:8" ht="16.2" thickBot="1" x14ac:dyDescent="0.35">
      <c r="A73" s="32" t="s">
        <v>144</v>
      </c>
      <c r="B73" s="38">
        <v>2</v>
      </c>
      <c r="C73" s="50" t="s">
        <v>145</v>
      </c>
      <c r="D73" s="68">
        <f>'Unit Objectives'!G12</f>
        <v>0</v>
      </c>
      <c r="E73" s="68">
        <f>'Unit Objectives'!F12</f>
        <v>0</v>
      </c>
      <c r="F73" s="63">
        <f t="shared" si="1"/>
        <v>0</v>
      </c>
      <c r="G73" s="56">
        <v>8</v>
      </c>
      <c r="H73" s="57">
        <v>0</v>
      </c>
    </row>
    <row r="74" spans="1:8" ht="16.2" thickBot="1" x14ac:dyDescent="0.35">
      <c r="A74" s="32" t="s">
        <v>146</v>
      </c>
      <c r="B74" s="38">
        <v>14</v>
      </c>
      <c r="C74" s="50" t="s">
        <v>147</v>
      </c>
      <c r="D74" s="68">
        <f>'Unit Objectives'!G172</f>
        <v>44</v>
      </c>
      <c r="E74" s="68">
        <f>'Unit Objectives'!F172</f>
        <v>0</v>
      </c>
      <c r="F74" s="63">
        <f t="shared" si="1"/>
        <v>44</v>
      </c>
      <c r="G74" s="56">
        <v>96</v>
      </c>
      <c r="H74" s="57">
        <v>1</v>
      </c>
    </row>
    <row r="75" spans="1:8" ht="16.2" thickBot="1" x14ac:dyDescent="0.35">
      <c r="A75" s="32" t="s">
        <v>148</v>
      </c>
      <c r="B75" s="38">
        <v>22</v>
      </c>
      <c r="C75" s="50" t="s">
        <v>149</v>
      </c>
      <c r="D75" s="68">
        <f>'Unit Objectives'!G376</f>
        <v>5</v>
      </c>
      <c r="E75" s="68">
        <f>'Unit Objectives'!F376</f>
        <v>0</v>
      </c>
      <c r="F75" s="63">
        <f t="shared" si="1"/>
        <v>5</v>
      </c>
      <c r="G75" s="56">
        <v>10</v>
      </c>
      <c r="H75" s="57">
        <v>5</v>
      </c>
    </row>
    <row r="76" spans="1:8" ht="16.2" thickBot="1" x14ac:dyDescent="0.35">
      <c r="A76" s="32" t="s">
        <v>150</v>
      </c>
      <c r="B76" s="38">
        <v>20</v>
      </c>
      <c r="C76" s="50" t="s">
        <v>151</v>
      </c>
      <c r="D76" s="68">
        <f>'Unit Objectives'!G233</f>
        <v>9</v>
      </c>
      <c r="E76" s="68">
        <f>'Unit Objectives'!F233</f>
        <v>0</v>
      </c>
      <c r="F76" s="63">
        <f t="shared" si="1"/>
        <v>9</v>
      </c>
      <c r="G76" s="56">
        <v>19</v>
      </c>
      <c r="H76" s="57">
        <v>0</v>
      </c>
    </row>
    <row r="77" spans="1:8" ht="16.2" thickBot="1" x14ac:dyDescent="0.35">
      <c r="A77" s="32" t="s">
        <v>152</v>
      </c>
      <c r="B77" s="38">
        <v>15</v>
      </c>
      <c r="C77" s="50" t="s">
        <v>153</v>
      </c>
      <c r="D77" s="68">
        <f>'Unit Objectives'!G189</f>
        <v>1</v>
      </c>
      <c r="E77" s="68">
        <f>'Unit Objectives'!F189</f>
        <v>0</v>
      </c>
      <c r="F77" s="63">
        <f t="shared" si="1"/>
        <v>1</v>
      </c>
      <c r="G77" s="56">
        <v>22</v>
      </c>
      <c r="H77" s="57">
        <v>1</v>
      </c>
    </row>
    <row r="78" spans="1:8" ht="16.2" thickBot="1" x14ac:dyDescent="0.35">
      <c r="A78" s="32" t="s">
        <v>154</v>
      </c>
      <c r="B78" s="38">
        <v>23</v>
      </c>
      <c r="C78" s="50" t="s">
        <v>155</v>
      </c>
      <c r="D78" s="68">
        <f>'Unit Objectives'!G409</f>
        <v>18</v>
      </c>
      <c r="E78" s="68">
        <f>'Unit Objectives'!F409</f>
        <v>0</v>
      </c>
      <c r="F78" s="63">
        <f t="shared" si="1"/>
        <v>18</v>
      </c>
      <c r="G78" s="56">
        <v>62</v>
      </c>
      <c r="H78" s="57">
        <v>1</v>
      </c>
    </row>
    <row r="79" spans="1:8" ht="16.2" thickBot="1" x14ac:dyDescent="0.35">
      <c r="A79" s="32" t="s">
        <v>156</v>
      </c>
      <c r="B79" s="38">
        <v>10</v>
      </c>
      <c r="C79" s="50" t="s">
        <v>157</v>
      </c>
      <c r="D79" s="68">
        <f>'Unit Objectives'!G74</f>
        <v>0</v>
      </c>
      <c r="E79" s="68">
        <f>'Unit Objectives'!F74</f>
        <v>0</v>
      </c>
      <c r="F79" s="63">
        <f t="shared" si="1"/>
        <v>0</v>
      </c>
      <c r="G79" s="56">
        <v>16</v>
      </c>
      <c r="H79" s="57">
        <v>0</v>
      </c>
    </row>
    <row r="80" spans="1:8" ht="16.2" thickBot="1" x14ac:dyDescent="0.35">
      <c r="A80" s="32" t="s">
        <v>158</v>
      </c>
      <c r="B80" s="38">
        <v>25</v>
      </c>
      <c r="C80" s="50" t="s">
        <v>159</v>
      </c>
      <c r="D80" s="68">
        <f>'Unit Objectives'!G443</f>
        <v>2</v>
      </c>
      <c r="E80" s="68">
        <f>'Unit Objectives'!F443</f>
        <v>0</v>
      </c>
      <c r="F80" s="63">
        <f t="shared" si="1"/>
        <v>2</v>
      </c>
      <c r="G80" s="56">
        <v>46</v>
      </c>
      <c r="H80" s="57">
        <v>2</v>
      </c>
    </row>
    <row r="81" spans="1:8" ht="16.2" thickBot="1" x14ac:dyDescent="0.35">
      <c r="A81" s="32" t="s">
        <v>160</v>
      </c>
      <c r="B81" s="38">
        <v>17</v>
      </c>
      <c r="C81" s="50" t="s">
        <v>161</v>
      </c>
      <c r="D81" s="68">
        <f>'Unit Objectives'!G260</f>
        <v>5</v>
      </c>
      <c r="E81" s="68">
        <f>'Unit Objectives'!F260</f>
        <v>0</v>
      </c>
      <c r="F81" s="63">
        <f t="shared" si="1"/>
        <v>5</v>
      </c>
      <c r="G81" s="56">
        <v>21</v>
      </c>
      <c r="H81" s="57">
        <v>5</v>
      </c>
    </row>
    <row r="82" spans="1:8" ht="16.2" thickBot="1" x14ac:dyDescent="0.35">
      <c r="A82" s="32" t="s">
        <v>162</v>
      </c>
      <c r="B82" s="38">
        <v>20</v>
      </c>
      <c r="C82" s="50" t="s">
        <v>163</v>
      </c>
      <c r="D82" s="68">
        <f>'Unit Objectives'!G234</f>
        <v>0</v>
      </c>
      <c r="E82" s="68">
        <f>'Unit Objectives'!F234</f>
        <v>0</v>
      </c>
      <c r="F82" s="63">
        <f t="shared" si="1"/>
        <v>0</v>
      </c>
      <c r="G82" s="56">
        <v>37</v>
      </c>
      <c r="H82" s="57">
        <v>0</v>
      </c>
    </row>
    <row r="83" spans="1:8" ht="16.2" thickBot="1" x14ac:dyDescent="0.35">
      <c r="A83" s="32" t="s">
        <v>164</v>
      </c>
      <c r="B83" s="38">
        <v>7</v>
      </c>
      <c r="C83" s="50" t="s">
        <v>165</v>
      </c>
      <c r="D83" s="68">
        <f>'Unit Objectives'!G45</f>
        <v>2</v>
      </c>
      <c r="E83" s="68">
        <f>'Unit Objectives'!F45</f>
        <v>0</v>
      </c>
      <c r="F83" s="63">
        <f t="shared" si="1"/>
        <v>2</v>
      </c>
      <c r="G83" s="56">
        <v>19</v>
      </c>
      <c r="H83" s="57">
        <v>0</v>
      </c>
    </row>
    <row r="84" spans="1:8" ht="16.2" thickBot="1" x14ac:dyDescent="0.35">
      <c r="A84" s="32" t="s">
        <v>166</v>
      </c>
      <c r="B84" s="38">
        <v>24</v>
      </c>
      <c r="C84" s="50" t="s">
        <v>167</v>
      </c>
      <c r="D84" s="68">
        <f>'Unit Objectives'!G429</f>
        <v>4</v>
      </c>
      <c r="E84" s="68">
        <f>'Unit Objectives'!F429</f>
        <v>0</v>
      </c>
      <c r="F84" s="63">
        <f t="shared" si="1"/>
        <v>4</v>
      </c>
      <c r="G84" s="56">
        <v>43</v>
      </c>
      <c r="H84" s="57">
        <v>0</v>
      </c>
    </row>
    <row r="85" spans="1:8" ht="16.2" thickBot="1" x14ac:dyDescent="0.35">
      <c r="A85" s="32" t="s">
        <v>168</v>
      </c>
      <c r="B85" s="38">
        <v>21</v>
      </c>
      <c r="C85" s="50" t="s">
        <v>169</v>
      </c>
      <c r="D85" s="68">
        <f>'Unit Objectives'!G356</f>
        <v>1</v>
      </c>
      <c r="E85" s="68">
        <f>'Unit Objectives'!F356</f>
        <v>0</v>
      </c>
      <c r="F85" s="63">
        <f t="shared" si="1"/>
        <v>1</v>
      </c>
      <c r="G85" s="56">
        <v>11</v>
      </c>
      <c r="H85" s="57">
        <v>0</v>
      </c>
    </row>
    <row r="86" spans="1:8" ht="16.2" thickBot="1" x14ac:dyDescent="0.35">
      <c r="A86" s="32" t="s">
        <v>170</v>
      </c>
      <c r="B86" s="38">
        <v>24</v>
      </c>
      <c r="C86" s="50" t="s">
        <v>171</v>
      </c>
      <c r="D86" s="68">
        <f>'Unit Objectives'!G430</f>
        <v>0</v>
      </c>
      <c r="E86" s="68">
        <f>'Unit Objectives'!F430</f>
        <v>0</v>
      </c>
      <c r="F86" s="63">
        <f t="shared" si="1"/>
        <v>0</v>
      </c>
      <c r="G86" s="56">
        <v>11</v>
      </c>
      <c r="H86" s="57">
        <v>0</v>
      </c>
    </row>
    <row r="87" spans="1:8" ht="16.2" thickBot="1" x14ac:dyDescent="0.35">
      <c r="A87" s="32" t="s">
        <v>172</v>
      </c>
      <c r="B87" s="38">
        <v>17</v>
      </c>
      <c r="C87" s="50" t="s">
        <v>173</v>
      </c>
      <c r="D87" s="68">
        <f>'Unit Objectives'!G261</f>
        <v>6</v>
      </c>
      <c r="E87" s="68">
        <f>'Unit Objectives'!F261</f>
        <v>0</v>
      </c>
      <c r="F87" s="63">
        <f t="shared" si="1"/>
        <v>6</v>
      </c>
      <c r="G87" s="56">
        <v>34</v>
      </c>
      <c r="H87" s="57">
        <v>6</v>
      </c>
    </row>
    <row r="88" spans="1:8" ht="16.2" thickBot="1" x14ac:dyDescent="0.35">
      <c r="A88" s="32" t="s">
        <v>174</v>
      </c>
      <c r="B88" s="38">
        <v>24</v>
      </c>
      <c r="C88" s="50" t="s">
        <v>175</v>
      </c>
      <c r="D88" s="68">
        <f>'Unit Objectives'!G431</f>
        <v>30</v>
      </c>
      <c r="E88" s="68">
        <f>'Unit Objectives'!F431</f>
        <v>0</v>
      </c>
      <c r="F88" s="63">
        <f t="shared" si="1"/>
        <v>30</v>
      </c>
      <c r="G88" s="56">
        <v>71</v>
      </c>
      <c r="H88" s="57">
        <v>5</v>
      </c>
    </row>
    <row r="89" spans="1:8" ht="16.2" thickBot="1" x14ac:dyDescent="0.35">
      <c r="A89" s="32" t="s">
        <v>176</v>
      </c>
      <c r="B89" s="38">
        <v>25</v>
      </c>
      <c r="C89" s="50" t="s">
        <v>177</v>
      </c>
      <c r="D89" s="68">
        <f>'Unit Objectives'!G444</f>
        <v>5</v>
      </c>
      <c r="E89" s="68">
        <f>'Unit Objectives'!F444</f>
        <v>0</v>
      </c>
      <c r="F89" s="63">
        <f t="shared" si="1"/>
        <v>5</v>
      </c>
      <c r="G89" s="56">
        <v>12</v>
      </c>
      <c r="H89" s="57">
        <v>0</v>
      </c>
    </row>
    <row r="90" spans="1:8" ht="16.2" thickBot="1" x14ac:dyDescent="0.35">
      <c r="A90" s="32" t="s">
        <v>178</v>
      </c>
      <c r="B90" s="38">
        <v>12</v>
      </c>
      <c r="C90" s="50" t="s">
        <v>179</v>
      </c>
      <c r="D90" s="68">
        <f>'Unit Objectives'!G129</f>
        <v>23</v>
      </c>
      <c r="E90" s="68">
        <f>'Unit Objectives'!F129</f>
        <v>8</v>
      </c>
      <c r="F90" s="63">
        <f t="shared" si="1"/>
        <v>31</v>
      </c>
      <c r="G90" s="56">
        <v>32</v>
      </c>
      <c r="H90" s="57">
        <v>1</v>
      </c>
    </row>
    <row r="91" spans="1:8" ht="16.2" thickBot="1" x14ac:dyDescent="0.35">
      <c r="A91" s="32" t="s">
        <v>180</v>
      </c>
      <c r="B91" s="38">
        <v>11</v>
      </c>
      <c r="C91" s="50" t="s">
        <v>181</v>
      </c>
      <c r="D91" s="68">
        <f>'Unit Objectives'!G99</f>
        <v>54</v>
      </c>
      <c r="E91" s="68">
        <f>'Unit Objectives'!F99</f>
        <v>9</v>
      </c>
      <c r="F91" s="63">
        <f t="shared" si="1"/>
        <v>63</v>
      </c>
      <c r="G91" s="56">
        <v>115</v>
      </c>
      <c r="H91" s="57">
        <v>4</v>
      </c>
    </row>
    <row r="92" spans="1:8" ht="16.2" thickBot="1" x14ac:dyDescent="0.35">
      <c r="A92" s="32" t="s">
        <v>182</v>
      </c>
      <c r="B92" s="38">
        <v>14</v>
      </c>
      <c r="C92" s="50" t="s">
        <v>183</v>
      </c>
      <c r="D92" s="68">
        <f>'Unit Objectives'!G173</f>
        <v>0</v>
      </c>
      <c r="E92" s="68">
        <f>'Unit Objectives'!F173</f>
        <v>0</v>
      </c>
      <c r="F92" s="63">
        <f t="shared" si="1"/>
        <v>0</v>
      </c>
      <c r="G92" s="56">
        <v>14</v>
      </c>
      <c r="H92" s="57">
        <v>0</v>
      </c>
    </row>
    <row r="93" spans="1:8" ht="16.2" thickBot="1" x14ac:dyDescent="0.35">
      <c r="A93" s="32" t="s">
        <v>184</v>
      </c>
      <c r="B93" s="38">
        <v>11</v>
      </c>
      <c r="C93" s="50" t="s">
        <v>185</v>
      </c>
      <c r="D93" s="68">
        <f>'Unit Objectives'!G100</f>
        <v>0</v>
      </c>
      <c r="E93" s="68">
        <f>'Unit Objectives'!F100</f>
        <v>0</v>
      </c>
      <c r="F93" s="63">
        <f t="shared" si="1"/>
        <v>0</v>
      </c>
      <c r="G93" s="56">
        <v>15</v>
      </c>
      <c r="H93" s="57">
        <v>0</v>
      </c>
    </row>
    <row r="94" spans="1:8" ht="16.2" thickBot="1" x14ac:dyDescent="0.35">
      <c r="A94" s="32" t="s">
        <v>186</v>
      </c>
      <c r="B94" s="38">
        <v>11</v>
      </c>
      <c r="C94" s="50" t="s">
        <v>187</v>
      </c>
      <c r="D94" s="68">
        <f>'Unit Objectives'!G101</f>
        <v>2</v>
      </c>
      <c r="E94" s="68">
        <f>'Unit Objectives'!F101</f>
        <v>0</v>
      </c>
      <c r="F94" s="63">
        <f t="shared" si="1"/>
        <v>2</v>
      </c>
      <c r="G94" s="56">
        <v>42</v>
      </c>
      <c r="H94" s="57">
        <v>1</v>
      </c>
    </row>
    <row r="95" spans="1:8" ht="16.2" thickBot="1" x14ac:dyDescent="0.35">
      <c r="A95" s="32" t="s">
        <v>188</v>
      </c>
      <c r="B95" s="38">
        <v>13</v>
      </c>
      <c r="C95" s="50" t="s">
        <v>189</v>
      </c>
      <c r="D95" s="68">
        <f>'Unit Objectives'!G153</f>
        <v>15</v>
      </c>
      <c r="E95" s="68">
        <f>'Unit Objectives'!F153</f>
        <v>0</v>
      </c>
      <c r="F95" s="63">
        <f t="shared" si="1"/>
        <v>15</v>
      </c>
      <c r="G95" s="56">
        <v>19</v>
      </c>
      <c r="H95" s="57">
        <v>0</v>
      </c>
    </row>
    <row r="96" spans="1:8" ht="16.2" thickBot="1" x14ac:dyDescent="0.35">
      <c r="A96" s="32" t="s">
        <v>190</v>
      </c>
      <c r="B96" s="38">
        <v>12</v>
      </c>
      <c r="C96" s="50" t="s">
        <v>191</v>
      </c>
      <c r="D96" s="68">
        <f>'Unit Objectives'!G130</f>
        <v>0</v>
      </c>
      <c r="E96" s="68">
        <f>'Unit Objectives'!F130</f>
        <v>0</v>
      </c>
      <c r="F96" s="63">
        <f t="shared" si="1"/>
        <v>0</v>
      </c>
      <c r="G96" s="56">
        <v>37</v>
      </c>
      <c r="H96" s="57">
        <v>0</v>
      </c>
    </row>
    <row r="97" spans="1:8" ht="16.2" thickBot="1" x14ac:dyDescent="0.35">
      <c r="A97" s="32" t="s">
        <v>192</v>
      </c>
      <c r="B97" s="38">
        <v>22</v>
      </c>
      <c r="C97" s="50" t="s">
        <v>193</v>
      </c>
      <c r="D97" s="68">
        <f>'Unit Objectives'!G377</f>
        <v>29</v>
      </c>
      <c r="E97" s="68">
        <f>'Unit Objectives'!F377</f>
        <v>0</v>
      </c>
      <c r="F97" s="63">
        <f t="shared" si="1"/>
        <v>29</v>
      </c>
      <c r="G97" s="56">
        <v>41</v>
      </c>
      <c r="H97" s="57">
        <v>6</v>
      </c>
    </row>
    <row r="98" spans="1:8" ht="16.2" thickBot="1" x14ac:dyDescent="0.35">
      <c r="A98" s="32" t="s">
        <v>194</v>
      </c>
      <c r="B98" s="38">
        <v>18</v>
      </c>
      <c r="C98" s="50" t="s">
        <v>195</v>
      </c>
      <c r="D98" s="68">
        <f>'Unit Objectives'!G294</f>
        <v>2</v>
      </c>
      <c r="E98" s="68">
        <f>'Unit Objectives'!F294</f>
        <v>0</v>
      </c>
      <c r="F98" s="63">
        <f t="shared" si="1"/>
        <v>2</v>
      </c>
      <c r="G98" s="56">
        <v>31</v>
      </c>
      <c r="H98" s="57">
        <v>2</v>
      </c>
    </row>
    <row r="99" spans="1:8" ht="16.2" thickBot="1" x14ac:dyDescent="0.35">
      <c r="A99" s="32" t="s">
        <v>196</v>
      </c>
      <c r="B99" s="38">
        <v>4</v>
      </c>
      <c r="C99" s="50" t="s">
        <v>197</v>
      </c>
      <c r="D99" s="68">
        <f>'Unit Objectives'!G24</f>
        <v>9</v>
      </c>
      <c r="E99" s="68">
        <f>'Unit Objectives'!F24</f>
        <v>0</v>
      </c>
      <c r="F99" s="63">
        <f t="shared" si="1"/>
        <v>9</v>
      </c>
      <c r="G99" s="56">
        <v>10</v>
      </c>
      <c r="H99" s="57">
        <v>9</v>
      </c>
    </row>
    <row r="100" spans="1:8" ht="16.2" thickBot="1" x14ac:dyDescent="0.35">
      <c r="A100" s="32" t="s">
        <v>198</v>
      </c>
      <c r="B100" s="38">
        <v>9</v>
      </c>
      <c r="C100" s="50" t="s">
        <v>199</v>
      </c>
      <c r="D100" s="68">
        <f>'Unit Objectives'!G63</f>
        <v>40</v>
      </c>
      <c r="E100" s="68">
        <f>'Unit Objectives'!F63</f>
        <v>7</v>
      </c>
      <c r="F100" s="63">
        <f t="shared" si="1"/>
        <v>47</v>
      </c>
      <c r="G100" s="56">
        <v>121</v>
      </c>
      <c r="H100" s="57">
        <v>2</v>
      </c>
    </row>
    <row r="101" spans="1:8" ht="16.2" thickBot="1" x14ac:dyDescent="0.35">
      <c r="A101" s="32" t="s">
        <v>200</v>
      </c>
      <c r="B101" s="38">
        <v>18</v>
      </c>
      <c r="C101" s="50" t="s">
        <v>201</v>
      </c>
      <c r="D101" s="68">
        <f>'Unit Objectives'!G295</f>
        <v>22</v>
      </c>
      <c r="E101" s="68">
        <f>'Unit Objectives'!F295</f>
        <v>1</v>
      </c>
      <c r="F101" s="63">
        <f t="shared" si="1"/>
        <v>23</v>
      </c>
      <c r="G101" s="56">
        <v>59</v>
      </c>
      <c r="H101" s="57">
        <v>0</v>
      </c>
    </row>
    <row r="102" spans="1:8" ht="16.2" thickBot="1" x14ac:dyDescent="0.35">
      <c r="A102" s="32" t="s">
        <v>202</v>
      </c>
      <c r="B102" s="38">
        <v>18</v>
      </c>
      <c r="C102" s="50" t="s">
        <v>203</v>
      </c>
      <c r="D102" s="68">
        <f>'Unit Objectives'!G296</f>
        <v>50</v>
      </c>
      <c r="E102" s="68">
        <f>'Unit Objectives'!F296</f>
        <v>1</v>
      </c>
      <c r="F102" s="63">
        <f t="shared" si="1"/>
        <v>51</v>
      </c>
      <c r="G102" s="56">
        <v>97</v>
      </c>
      <c r="H102" s="57">
        <v>11</v>
      </c>
    </row>
    <row r="103" spans="1:8" ht="16.2" thickBot="1" x14ac:dyDescent="0.35">
      <c r="A103" s="32" t="s">
        <v>204</v>
      </c>
      <c r="B103" s="38">
        <v>22</v>
      </c>
      <c r="C103" s="50" t="s">
        <v>205</v>
      </c>
      <c r="D103" s="68">
        <f>'Unit Objectives'!G378</f>
        <v>1</v>
      </c>
      <c r="E103" s="68">
        <f>'Unit Objectives'!F378</f>
        <v>0</v>
      </c>
      <c r="F103" s="63">
        <f t="shared" si="1"/>
        <v>1</v>
      </c>
      <c r="G103" s="56">
        <v>13</v>
      </c>
      <c r="H103" s="57">
        <v>1</v>
      </c>
    </row>
    <row r="104" spans="1:8" ht="16.2" thickBot="1" x14ac:dyDescent="0.35">
      <c r="A104" s="32" t="s">
        <v>206</v>
      </c>
      <c r="B104" s="38">
        <v>20</v>
      </c>
      <c r="C104" s="50" t="s">
        <v>207</v>
      </c>
      <c r="D104" s="68">
        <f>'Unit Objectives'!G235</f>
        <v>2</v>
      </c>
      <c r="E104" s="68">
        <f>'Unit Objectives'!F235</f>
        <v>0</v>
      </c>
      <c r="F104" s="63">
        <f t="shared" si="1"/>
        <v>2</v>
      </c>
      <c r="G104" s="56">
        <v>18</v>
      </c>
      <c r="H104" s="57">
        <v>2</v>
      </c>
    </row>
    <row r="105" spans="1:8" ht="16.2" thickBot="1" x14ac:dyDescent="0.35">
      <c r="A105" s="32" t="s">
        <v>208</v>
      </c>
      <c r="B105" s="38">
        <v>24</v>
      </c>
      <c r="C105" s="50" t="s">
        <v>209</v>
      </c>
      <c r="D105" s="68">
        <f>'Unit Objectives'!G432</f>
        <v>6</v>
      </c>
      <c r="E105" s="68">
        <f>'Unit Objectives'!F432</f>
        <v>1</v>
      </c>
      <c r="F105" s="63">
        <f t="shared" si="1"/>
        <v>7</v>
      </c>
      <c r="G105" s="56">
        <v>47</v>
      </c>
      <c r="H105" s="57">
        <v>4</v>
      </c>
    </row>
    <row r="106" spans="1:8" ht="16.2" thickBot="1" x14ac:dyDescent="0.35">
      <c r="A106" s="32" t="s">
        <v>210</v>
      </c>
      <c r="B106" s="38">
        <v>14</v>
      </c>
      <c r="C106" s="50" t="s">
        <v>211</v>
      </c>
      <c r="D106" s="68">
        <f>'Unit Objectives'!G174</f>
        <v>0</v>
      </c>
      <c r="E106" s="68">
        <f>'Unit Objectives'!F174</f>
        <v>0</v>
      </c>
      <c r="F106" s="63">
        <f t="shared" si="1"/>
        <v>0</v>
      </c>
      <c r="G106" s="56">
        <v>35</v>
      </c>
      <c r="H106" s="57">
        <v>0</v>
      </c>
    </row>
    <row r="107" spans="1:8" ht="16.2" thickBot="1" x14ac:dyDescent="0.35">
      <c r="A107" s="32" t="s">
        <v>212</v>
      </c>
      <c r="B107" s="38">
        <v>4</v>
      </c>
      <c r="C107" s="50" t="s">
        <v>213</v>
      </c>
      <c r="D107" s="68">
        <f>'Unit Objectives'!G25</f>
        <v>2</v>
      </c>
      <c r="E107" s="68">
        <f>'Unit Objectives'!F25</f>
        <v>0</v>
      </c>
      <c r="F107" s="63">
        <f t="shared" si="1"/>
        <v>2</v>
      </c>
      <c r="G107" s="56">
        <v>33</v>
      </c>
      <c r="H107" s="57">
        <v>0</v>
      </c>
    </row>
    <row r="108" spans="1:8" ht="16.2" thickBot="1" x14ac:dyDescent="0.35">
      <c r="A108" s="32" t="s">
        <v>214</v>
      </c>
      <c r="B108" s="38">
        <v>22</v>
      </c>
      <c r="C108" s="50" t="s">
        <v>215</v>
      </c>
      <c r="D108" s="68">
        <f>'Unit Objectives'!G379</f>
        <v>4</v>
      </c>
      <c r="E108" s="68">
        <f>'Unit Objectives'!F379</f>
        <v>0</v>
      </c>
      <c r="F108" s="63">
        <f t="shared" ref="F108:F163" si="2">SUM(D108:E108)</f>
        <v>4</v>
      </c>
      <c r="G108" s="56">
        <v>8</v>
      </c>
      <c r="H108" s="57">
        <v>3</v>
      </c>
    </row>
    <row r="109" spans="1:8" ht="16.2" thickBot="1" x14ac:dyDescent="0.35">
      <c r="A109" s="32" t="s">
        <v>216</v>
      </c>
      <c r="B109" s="38">
        <v>12</v>
      </c>
      <c r="C109" s="50" t="s">
        <v>217</v>
      </c>
      <c r="D109" s="68">
        <f>'Unit Objectives'!G131</f>
        <v>16</v>
      </c>
      <c r="E109" s="68">
        <f>'Unit Objectives'!F131</f>
        <v>0</v>
      </c>
      <c r="F109" s="63">
        <f t="shared" si="2"/>
        <v>16</v>
      </c>
      <c r="G109" s="56">
        <v>57</v>
      </c>
      <c r="H109" s="57">
        <v>3</v>
      </c>
    </row>
    <row r="110" spans="1:8" ht="16.2" thickBot="1" x14ac:dyDescent="0.35">
      <c r="A110" s="32" t="s">
        <v>218</v>
      </c>
      <c r="B110" s="38">
        <v>12</v>
      </c>
      <c r="C110" s="50" t="s">
        <v>219</v>
      </c>
      <c r="D110" s="68">
        <f>'Unit Objectives'!G132</f>
        <v>21</v>
      </c>
      <c r="E110" s="68">
        <f>'Unit Objectives'!F132</f>
        <v>1</v>
      </c>
      <c r="F110" s="63">
        <f t="shared" si="2"/>
        <v>22</v>
      </c>
      <c r="G110" s="56">
        <v>32</v>
      </c>
      <c r="H110" s="57">
        <v>2</v>
      </c>
    </row>
    <row r="111" spans="1:8" ht="16.2" thickBot="1" x14ac:dyDescent="0.35">
      <c r="A111" s="32" t="s">
        <v>220</v>
      </c>
      <c r="B111" s="38">
        <v>17</v>
      </c>
      <c r="C111" s="50" t="s">
        <v>221</v>
      </c>
      <c r="D111" s="68">
        <f>'Unit Objectives'!G262</f>
        <v>0</v>
      </c>
      <c r="E111" s="68">
        <f>'Unit Objectives'!F262</f>
        <v>0</v>
      </c>
      <c r="F111" s="63">
        <f t="shared" si="2"/>
        <v>0</v>
      </c>
      <c r="G111" s="56">
        <v>15</v>
      </c>
      <c r="H111" s="57">
        <v>0</v>
      </c>
    </row>
    <row r="112" spans="1:8" ht="16.2" thickBot="1" x14ac:dyDescent="0.35">
      <c r="A112" s="32" t="s">
        <v>222</v>
      </c>
      <c r="B112" s="38">
        <v>20</v>
      </c>
      <c r="C112" s="50" t="s">
        <v>223</v>
      </c>
      <c r="D112" s="68">
        <f>'Unit Objectives'!G236</f>
        <v>1</v>
      </c>
      <c r="E112" s="68">
        <f>'Unit Objectives'!F236</f>
        <v>0</v>
      </c>
      <c r="F112" s="63">
        <f t="shared" si="2"/>
        <v>1</v>
      </c>
      <c r="G112" s="56">
        <v>19</v>
      </c>
      <c r="H112" s="57">
        <v>0</v>
      </c>
    </row>
    <row r="113" spans="1:8" ht="16.2" thickBot="1" x14ac:dyDescent="0.35">
      <c r="A113" s="32" t="s">
        <v>224</v>
      </c>
      <c r="B113" s="38">
        <v>11</v>
      </c>
      <c r="C113" s="50" t="s">
        <v>225</v>
      </c>
      <c r="D113" s="68">
        <f>'Unit Objectives'!G102</f>
        <v>0</v>
      </c>
      <c r="E113" s="68">
        <f>'Unit Objectives'!F102</f>
        <v>0</v>
      </c>
      <c r="F113" s="63">
        <f t="shared" si="2"/>
        <v>0</v>
      </c>
      <c r="G113" s="56">
        <v>30</v>
      </c>
      <c r="H113" s="57">
        <v>0</v>
      </c>
    </row>
    <row r="114" spans="1:8" ht="16.2" thickBot="1" x14ac:dyDescent="0.35">
      <c r="A114" s="32" t="s">
        <v>226</v>
      </c>
      <c r="B114" s="38">
        <v>23</v>
      </c>
      <c r="C114" s="50" t="s">
        <v>227</v>
      </c>
      <c r="D114" s="68">
        <f>'Unit Objectives'!G410</f>
        <v>57</v>
      </c>
      <c r="E114" s="68">
        <f>'Unit Objectives'!F410</f>
        <v>13</v>
      </c>
      <c r="F114" s="63">
        <f t="shared" si="2"/>
        <v>70</v>
      </c>
      <c r="G114" s="56">
        <v>158</v>
      </c>
      <c r="H114" s="57">
        <v>13</v>
      </c>
    </row>
    <row r="115" spans="1:8" ht="16.2" thickBot="1" x14ac:dyDescent="0.35">
      <c r="A115" s="32" t="s">
        <v>228</v>
      </c>
      <c r="B115" s="38">
        <v>11</v>
      </c>
      <c r="C115" s="50" t="s">
        <v>229</v>
      </c>
      <c r="D115" s="68">
        <f>'Unit Objectives'!G103</f>
        <v>17</v>
      </c>
      <c r="E115" s="68">
        <f>'Unit Objectives'!F103</f>
        <v>1</v>
      </c>
      <c r="F115" s="63">
        <f t="shared" si="2"/>
        <v>18</v>
      </c>
      <c r="G115" s="56">
        <v>25</v>
      </c>
      <c r="H115" s="57">
        <v>2</v>
      </c>
    </row>
    <row r="116" spans="1:8" ht="16.2" thickBot="1" x14ac:dyDescent="0.35">
      <c r="A116" s="32" t="s">
        <v>230</v>
      </c>
      <c r="B116" s="38">
        <v>16</v>
      </c>
      <c r="C116" s="50" t="s">
        <v>231</v>
      </c>
      <c r="D116" s="68">
        <f>'Unit Objectives'!G214</f>
        <v>25</v>
      </c>
      <c r="E116" s="68">
        <f>'Unit Objectives'!F214</f>
        <v>1</v>
      </c>
      <c r="F116" s="63">
        <f t="shared" si="2"/>
        <v>26</v>
      </c>
      <c r="G116" s="56">
        <v>29</v>
      </c>
      <c r="H116" s="57">
        <v>4</v>
      </c>
    </row>
    <row r="117" spans="1:8" ht="16.2" thickBot="1" x14ac:dyDescent="0.35">
      <c r="A117" s="32" t="s">
        <v>232</v>
      </c>
      <c r="B117" s="38">
        <v>15</v>
      </c>
      <c r="C117" s="50" t="s">
        <v>233</v>
      </c>
      <c r="D117" s="68">
        <f>'Unit Objectives'!G190</f>
        <v>1</v>
      </c>
      <c r="E117" s="68">
        <f>'Unit Objectives'!F190</f>
        <v>0</v>
      </c>
      <c r="F117" s="63">
        <f t="shared" si="2"/>
        <v>1</v>
      </c>
      <c r="G117" s="56">
        <v>70</v>
      </c>
      <c r="H117" s="57">
        <v>1</v>
      </c>
    </row>
    <row r="118" spans="1:8" ht="16.2" thickBot="1" x14ac:dyDescent="0.35">
      <c r="A118" s="32" t="s">
        <v>234</v>
      </c>
      <c r="B118" s="38">
        <v>5</v>
      </c>
      <c r="C118" s="50" t="s">
        <v>235</v>
      </c>
      <c r="D118" s="68">
        <f>'Unit Objectives'!G34</f>
        <v>5</v>
      </c>
      <c r="E118" s="68">
        <f>'Unit Objectives'!F34</f>
        <v>0</v>
      </c>
      <c r="F118" s="63">
        <f t="shared" si="2"/>
        <v>5</v>
      </c>
      <c r="G118" s="56">
        <v>51</v>
      </c>
      <c r="H118" s="57">
        <v>4</v>
      </c>
    </row>
    <row r="119" spans="1:8" ht="16.2" thickBot="1" x14ac:dyDescent="0.35">
      <c r="A119" s="32" t="s">
        <v>236</v>
      </c>
      <c r="B119" s="38">
        <v>21</v>
      </c>
      <c r="C119" s="50" t="s">
        <v>237</v>
      </c>
      <c r="D119" s="68">
        <f>'Unit Objectives'!G357</f>
        <v>2</v>
      </c>
      <c r="E119" s="68">
        <f>'Unit Objectives'!F357</f>
        <v>0</v>
      </c>
      <c r="F119" s="63">
        <f t="shared" si="2"/>
        <v>2</v>
      </c>
      <c r="G119" s="56">
        <v>22</v>
      </c>
      <c r="H119" s="57">
        <v>2</v>
      </c>
    </row>
    <row r="120" spans="1:8" ht="16.2" thickBot="1" x14ac:dyDescent="0.35">
      <c r="A120" s="32" t="s">
        <v>1029</v>
      </c>
      <c r="B120" s="38">
        <v>25</v>
      </c>
      <c r="C120" s="50" t="s">
        <v>1030</v>
      </c>
      <c r="D120" s="68">
        <f>'Unit Objectives'!G445</f>
        <v>1</v>
      </c>
      <c r="E120" s="68">
        <f>'Unit Objectives'!F445</f>
        <v>0</v>
      </c>
      <c r="F120" s="63">
        <f t="shared" si="2"/>
        <v>1</v>
      </c>
      <c r="G120" s="56">
        <v>12</v>
      </c>
      <c r="H120" s="57">
        <v>0</v>
      </c>
    </row>
    <row r="121" spans="1:8" ht="16.2" thickBot="1" x14ac:dyDescent="0.35">
      <c r="A121" s="32" t="s">
        <v>238</v>
      </c>
      <c r="B121" s="38">
        <v>20</v>
      </c>
      <c r="C121" s="50" t="s">
        <v>239</v>
      </c>
      <c r="D121" s="68">
        <f>'Unit Objectives'!G237</f>
        <v>2</v>
      </c>
      <c r="E121" s="68">
        <f>'Unit Objectives'!F237</f>
        <v>0</v>
      </c>
      <c r="F121" s="63">
        <f t="shared" si="2"/>
        <v>2</v>
      </c>
      <c r="G121" s="56">
        <v>40</v>
      </c>
      <c r="H121" s="57">
        <v>1</v>
      </c>
    </row>
    <row r="122" spans="1:8" ht="16.2" thickBot="1" x14ac:dyDescent="0.35">
      <c r="A122" s="32" t="s">
        <v>240</v>
      </c>
      <c r="B122" s="38">
        <v>17</v>
      </c>
      <c r="C122" s="50" t="s">
        <v>241</v>
      </c>
      <c r="D122" s="68">
        <f>'Unit Objectives'!G263</f>
        <v>50</v>
      </c>
      <c r="E122" s="68">
        <f>'Unit Objectives'!F263</f>
        <v>0</v>
      </c>
      <c r="F122" s="63">
        <f t="shared" si="2"/>
        <v>50</v>
      </c>
      <c r="G122" s="56">
        <v>79</v>
      </c>
      <c r="H122" s="57">
        <v>9</v>
      </c>
    </row>
    <row r="123" spans="1:8" ht="16.2" thickBot="1" x14ac:dyDescent="0.35">
      <c r="A123" s="32" t="s">
        <v>242</v>
      </c>
      <c r="B123" s="38">
        <v>10</v>
      </c>
      <c r="C123" s="50" t="s">
        <v>243</v>
      </c>
      <c r="D123" s="68">
        <f>'Unit Objectives'!G75</f>
        <v>3</v>
      </c>
      <c r="E123" s="68">
        <f>'Unit Objectives'!F75</f>
        <v>0</v>
      </c>
      <c r="F123" s="63">
        <f t="shared" si="2"/>
        <v>3</v>
      </c>
      <c r="G123" s="56">
        <v>8</v>
      </c>
      <c r="H123" s="57">
        <v>1</v>
      </c>
    </row>
    <row r="124" spans="1:8" ht="16.2" thickBot="1" x14ac:dyDescent="0.35">
      <c r="A124" s="32" t="s">
        <v>244</v>
      </c>
      <c r="B124" s="38">
        <v>4</v>
      </c>
      <c r="C124" s="50" t="s">
        <v>245</v>
      </c>
      <c r="D124" s="68">
        <f>'Unit Objectives'!G26</f>
        <v>1</v>
      </c>
      <c r="E124" s="68">
        <f>'Unit Objectives'!F26</f>
        <v>0</v>
      </c>
      <c r="F124" s="63">
        <f t="shared" si="2"/>
        <v>1</v>
      </c>
      <c r="G124" s="56">
        <v>26</v>
      </c>
      <c r="H124" s="57">
        <v>1</v>
      </c>
    </row>
    <row r="125" spans="1:8" ht="16.2" thickBot="1" x14ac:dyDescent="0.35">
      <c r="A125" s="32" t="s">
        <v>246</v>
      </c>
      <c r="B125" s="38">
        <v>21</v>
      </c>
      <c r="C125" s="50" t="s">
        <v>247</v>
      </c>
      <c r="D125" s="68">
        <f>'Unit Objectives'!G358</f>
        <v>7</v>
      </c>
      <c r="E125" s="68">
        <f>'Unit Objectives'!F358</f>
        <v>0</v>
      </c>
      <c r="F125" s="63">
        <f t="shared" si="2"/>
        <v>7</v>
      </c>
      <c r="G125" s="56">
        <v>24</v>
      </c>
      <c r="H125" s="57">
        <v>0</v>
      </c>
    </row>
    <row r="126" spans="1:8" ht="19.5" customHeight="1" thickBot="1" x14ac:dyDescent="0.35">
      <c r="A126" s="32" t="s">
        <v>248</v>
      </c>
      <c r="B126" s="38">
        <v>20</v>
      </c>
      <c r="C126" s="59" t="s">
        <v>249</v>
      </c>
      <c r="D126" s="68">
        <f>'Unit Objectives'!G238</f>
        <v>14</v>
      </c>
      <c r="E126" s="68">
        <f>'Unit Objectives'!F238</f>
        <v>0</v>
      </c>
      <c r="F126" s="63">
        <f t="shared" si="2"/>
        <v>14</v>
      </c>
      <c r="G126" s="56">
        <v>26</v>
      </c>
      <c r="H126" s="57">
        <v>0</v>
      </c>
    </row>
    <row r="127" spans="1:8" ht="16.2" thickBot="1" x14ac:dyDescent="0.35">
      <c r="A127" s="32" t="s">
        <v>250</v>
      </c>
      <c r="B127" s="38">
        <v>25</v>
      </c>
      <c r="C127" s="50" t="s">
        <v>251</v>
      </c>
      <c r="D127" s="68">
        <f>'Unit Objectives'!G446</f>
        <v>3</v>
      </c>
      <c r="E127" s="68">
        <f>'Unit Objectives'!F446</f>
        <v>0</v>
      </c>
      <c r="F127" s="63">
        <f t="shared" si="2"/>
        <v>3</v>
      </c>
      <c r="G127" s="56">
        <v>30</v>
      </c>
      <c r="H127" s="57">
        <v>3</v>
      </c>
    </row>
    <row r="128" spans="1:8" ht="16.2" thickBot="1" x14ac:dyDescent="0.35">
      <c r="A128" s="32" t="s">
        <v>252</v>
      </c>
      <c r="B128" s="38">
        <v>10</v>
      </c>
      <c r="C128" s="50" t="s">
        <v>253</v>
      </c>
      <c r="D128" s="68">
        <f>'Unit Objectives'!G76</f>
        <v>10</v>
      </c>
      <c r="E128" s="68">
        <f>'Unit Objectives'!F76</f>
        <v>2</v>
      </c>
      <c r="F128" s="63">
        <f t="shared" si="2"/>
        <v>12</v>
      </c>
      <c r="G128" s="56">
        <v>37</v>
      </c>
      <c r="H128" s="57">
        <v>2</v>
      </c>
    </row>
    <row r="129" spans="1:8" ht="16.2" thickBot="1" x14ac:dyDescent="0.35">
      <c r="A129" s="32" t="s">
        <v>254</v>
      </c>
      <c r="B129" s="38">
        <v>15</v>
      </c>
      <c r="C129" s="50" t="s">
        <v>255</v>
      </c>
      <c r="D129" s="68">
        <f>'Unit Objectives'!G191</f>
        <v>59</v>
      </c>
      <c r="E129" s="68">
        <f>'Unit Objectives'!F191</f>
        <v>3</v>
      </c>
      <c r="F129" s="63">
        <f t="shared" si="2"/>
        <v>62</v>
      </c>
      <c r="G129" s="56">
        <v>76</v>
      </c>
      <c r="H129" s="57">
        <v>7</v>
      </c>
    </row>
    <row r="130" spans="1:8" ht="16.2" thickBot="1" x14ac:dyDescent="0.35">
      <c r="A130" s="32" t="s">
        <v>256</v>
      </c>
      <c r="B130" s="38">
        <v>15</v>
      </c>
      <c r="C130" s="50" t="s">
        <v>257</v>
      </c>
      <c r="D130" s="68">
        <f>'Unit Objectives'!G192</f>
        <v>19</v>
      </c>
      <c r="E130" s="68">
        <f>'Unit Objectives'!F192</f>
        <v>0</v>
      </c>
      <c r="F130" s="63">
        <f t="shared" si="2"/>
        <v>19</v>
      </c>
      <c r="G130" s="56">
        <v>26</v>
      </c>
      <c r="H130" s="57">
        <v>8</v>
      </c>
    </row>
    <row r="131" spans="1:8" ht="16.2" thickBot="1" x14ac:dyDescent="0.35">
      <c r="A131" s="32" t="s">
        <v>258</v>
      </c>
      <c r="B131" s="38">
        <v>19</v>
      </c>
      <c r="C131" s="50" t="s">
        <v>259</v>
      </c>
      <c r="D131" s="68">
        <f>'Unit Objectives'!G332</f>
        <v>45</v>
      </c>
      <c r="E131" s="68">
        <f>'Unit Objectives'!F332</f>
        <v>14</v>
      </c>
      <c r="F131" s="63">
        <f t="shared" si="2"/>
        <v>59</v>
      </c>
      <c r="G131" s="56">
        <v>90</v>
      </c>
      <c r="H131" s="57">
        <v>20</v>
      </c>
    </row>
    <row r="132" spans="1:8" ht="16.2" thickBot="1" x14ac:dyDescent="0.35">
      <c r="A132" s="32" t="s">
        <v>260</v>
      </c>
      <c r="B132" s="38">
        <v>19</v>
      </c>
      <c r="C132" s="50" t="s">
        <v>261</v>
      </c>
      <c r="D132" s="68">
        <f>'Unit Objectives'!G333</f>
        <v>59</v>
      </c>
      <c r="E132" s="68">
        <f>'Unit Objectives'!F333</f>
        <v>21</v>
      </c>
      <c r="F132" s="63">
        <f t="shared" si="2"/>
        <v>80</v>
      </c>
      <c r="G132" s="56">
        <v>124</v>
      </c>
      <c r="H132" s="57">
        <v>2</v>
      </c>
    </row>
    <row r="133" spans="1:8" ht="16.2" thickBot="1" x14ac:dyDescent="0.35">
      <c r="A133" s="32" t="s">
        <v>262</v>
      </c>
      <c r="B133" s="38">
        <v>19</v>
      </c>
      <c r="C133" s="50" t="s">
        <v>263</v>
      </c>
      <c r="D133" s="68">
        <f>'Unit Objectives'!G334</f>
        <v>0</v>
      </c>
      <c r="E133" s="68">
        <f>'Unit Objectives'!F334</f>
        <v>0</v>
      </c>
      <c r="F133" s="63">
        <f t="shared" si="2"/>
        <v>0</v>
      </c>
      <c r="G133" s="56">
        <v>46</v>
      </c>
      <c r="H133" s="57">
        <v>0</v>
      </c>
    </row>
    <row r="134" spans="1:8" ht="16.2" thickBot="1" x14ac:dyDescent="0.35">
      <c r="A134" s="32" t="s">
        <v>264</v>
      </c>
      <c r="B134" s="38">
        <v>12</v>
      </c>
      <c r="C134" s="50" t="s">
        <v>265</v>
      </c>
      <c r="D134" s="68">
        <f>'Unit Objectives'!G133</f>
        <v>40</v>
      </c>
      <c r="E134" s="68">
        <f>'Unit Objectives'!F133</f>
        <v>2</v>
      </c>
      <c r="F134" s="63">
        <f t="shared" si="2"/>
        <v>42</v>
      </c>
      <c r="G134" s="56">
        <v>46</v>
      </c>
      <c r="H134" s="57">
        <v>5</v>
      </c>
    </row>
    <row r="135" spans="1:8" ht="16.2" thickBot="1" x14ac:dyDescent="0.35">
      <c r="A135" s="32" t="s">
        <v>266</v>
      </c>
      <c r="B135" s="38">
        <v>13</v>
      </c>
      <c r="C135" s="50" t="s">
        <v>267</v>
      </c>
      <c r="D135" s="68">
        <f>'Unit Objectives'!G154</f>
        <v>77</v>
      </c>
      <c r="E135" s="68">
        <f>'Unit Objectives'!F154</f>
        <v>7</v>
      </c>
      <c r="F135" s="63">
        <f t="shared" si="2"/>
        <v>84</v>
      </c>
      <c r="G135" s="56">
        <v>154</v>
      </c>
      <c r="H135" s="57">
        <v>0</v>
      </c>
    </row>
    <row r="136" spans="1:8" ht="16.2" thickBot="1" x14ac:dyDescent="0.35">
      <c r="A136" s="32" t="s">
        <v>268</v>
      </c>
      <c r="B136" s="38">
        <v>14</v>
      </c>
      <c r="C136" s="50" t="s">
        <v>269</v>
      </c>
      <c r="D136" s="68">
        <f>'Unit Objectives'!G175</f>
        <v>1</v>
      </c>
      <c r="E136" s="68">
        <f>'Unit Objectives'!F175</f>
        <v>0</v>
      </c>
      <c r="F136" s="63">
        <f t="shared" si="2"/>
        <v>1</v>
      </c>
      <c r="G136" s="56">
        <v>18</v>
      </c>
      <c r="H136" s="57">
        <v>1</v>
      </c>
    </row>
    <row r="137" spans="1:8" ht="16.2" thickBot="1" x14ac:dyDescent="0.35">
      <c r="A137" s="32" t="s">
        <v>270</v>
      </c>
      <c r="B137" s="38">
        <v>21</v>
      </c>
      <c r="C137" s="50" t="s">
        <v>271</v>
      </c>
      <c r="D137" s="68">
        <f>'Unit Objectives'!G359</f>
        <v>0</v>
      </c>
      <c r="E137" s="68">
        <f>'Unit Objectives'!F359</f>
        <v>0</v>
      </c>
      <c r="F137" s="63">
        <f t="shared" si="2"/>
        <v>0</v>
      </c>
      <c r="G137" s="56">
        <v>8</v>
      </c>
      <c r="H137" s="57">
        <v>0</v>
      </c>
    </row>
    <row r="138" spans="1:8" ht="16.2" thickBot="1" x14ac:dyDescent="0.35">
      <c r="A138" s="32" t="s">
        <v>272</v>
      </c>
      <c r="B138" s="38">
        <v>11</v>
      </c>
      <c r="C138" s="50" t="s">
        <v>273</v>
      </c>
      <c r="D138" s="68">
        <f>'Unit Objectives'!G104</f>
        <v>0</v>
      </c>
      <c r="E138" s="68">
        <f>'Unit Objectives'!F104</f>
        <v>0</v>
      </c>
      <c r="F138" s="63">
        <f t="shared" si="2"/>
        <v>0</v>
      </c>
      <c r="G138" s="56">
        <v>24</v>
      </c>
      <c r="H138" s="57">
        <v>0</v>
      </c>
    </row>
    <row r="139" spans="1:8" ht="16.2" thickBot="1" x14ac:dyDescent="0.35">
      <c r="A139" s="32" t="s">
        <v>274</v>
      </c>
      <c r="B139" s="38">
        <v>24</v>
      </c>
      <c r="C139" s="50" t="s">
        <v>275</v>
      </c>
      <c r="D139" s="68">
        <f>'Unit Objectives'!G433</f>
        <v>31</v>
      </c>
      <c r="E139" s="68">
        <f>'Unit Objectives'!F433</f>
        <v>1</v>
      </c>
      <c r="F139" s="63">
        <f t="shared" si="2"/>
        <v>32</v>
      </c>
      <c r="G139" s="56">
        <v>80</v>
      </c>
      <c r="H139" s="57">
        <v>1</v>
      </c>
    </row>
    <row r="140" spans="1:8" ht="16.2" thickBot="1" x14ac:dyDescent="0.35">
      <c r="A140" s="32" t="s">
        <v>276</v>
      </c>
      <c r="B140" s="38">
        <v>22</v>
      </c>
      <c r="C140" s="50" t="s">
        <v>277</v>
      </c>
      <c r="D140" s="68">
        <f>'Unit Objectives'!G380</f>
        <v>3</v>
      </c>
      <c r="E140" s="68">
        <f>'Unit Objectives'!F380</f>
        <v>0</v>
      </c>
      <c r="F140" s="63">
        <f t="shared" si="2"/>
        <v>3</v>
      </c>
      <c r="G140" s="56">
        <v>11</v>
      </c>
      <c r="H140" s="57">
        <v>0</v>
      </c>
    </row>
    <row r="141" spans="1:8" ht="16.2" thickBot="1" x14ac:dyDescent="0.35">
      <c r="A141" s="32" t="s">
        <v>278</v>
      </c>
      <c r="B141" s="38">
        <v>19</v>
      </c>
      <c r="C141" s="50" t="s">
        <v>279</v>
      </c>
      <c r="D141" s="68">
        <f>'Unit Objectives'!G335</f>
        <v>1</v>
      </c>
      <c r="E141" s="68">
        <f>'Unit Objectives'!F335</f>
        <v>0</v>
      </c>
      <c r="F141" s="63">
        <f t="shared" si="2"/>
        <v>1</v>
      </c>
      <c r="G141" s="56">
        <v>64</v>
      </c>
      <c r="H141" s="57">
        <v>0</v>
      </c>
    </row>
    <row r="142" spans="1:8" ht="16.2" thickBot="1" x14ac:dyDescent="0.35">
      <c r="A142" s="32" t="s">
        <v>280</v>
      </c>
      <c r="B142" s="38">
        <v>16</v>
      </c>
      <c r="C142" s="50" t="s">
        <v>281</v>
      </c>
      <c r="D142" s="68">
        <f>'Unit Objectives'!G215</f>
        <v>1</v>
      </c>
      <c r="E142" s="68">
        <f>'Unit Objectives'!F215</f>
        <v>0</v>
      </c>
      <c r="F142" s="63">
        <f t="shared" si="2"/>
        <v>1</v>
      </c>
      <c r="G142" s="56">
        <v>29</v>
      </c>
      <c r="H142" s="57">
        <v>0</v>
      </c>
    </row>
    <row r="143" spans="1:8" ht="16.2" thickBot="1" x14ac:dyDescent="0.35">
      <c r="A143" s="32" t="s">
        <v>282</v>
      </c>
      <c r="B143" s="38">
        <v>23</v>
      </c>
      <c r="C143" s="50" t="s">
        <v>283</v>
      </c>
      <c r="D143" s="68">
        <f>'Unit Objectives'!G411</f>
        <v>35</v>
      </c>
      <c r="E143" s="68">
        <f>'Unit Objectives'!F411</f>
        <v>8</v>
      </c>
      <c r="F143" s="63">
        <f t="shared" si="2"/>
        <v>43</v>
      </c>
      <c r="G143" s="56">
        <v>97</v>
      </c>
      <c r="H143" s="57">
        <v>11</v>
      </c>
    </row>
    <row r="144" spans="1:8" ht="16.2" thickBot="1" x14ac:dyDescent="0.35">
      <c r="A144" s="32" t="s">
        <v>284</v>
      </c>
      <c r="B144" s="38">
        <v>16</v>
      </c>
      <c r="C144" s="50" t="s">
        <v>285</v>
      </c>
      <c r="D144" s="68">
        <f>'Unit Objectives'!G216</f>
        <v>3</v>
      </c>
      <c r="E144" s="68">
        <f>'Unit Objectives'!F216</f>
        <v>0</v>
      </c>
      <c r="F144" s="63">
        <f t="shared" si="2"/>
        <v>3</v>
      </c>
      <c r="G144" s="56">
        <v>49</v>
      </c>
      <c r="H144" s="57">
        <v>2</v>
      </c>
    </row>
    <row r="145" spans="1:8" ht="16.2" thickBot="1" x14ac:dyDescent="0.35">
      <c r="A145" s="32" t="s">
        <v>286</v>
      </c>
      <c r="B145" s="38">
        <v>23</v>
      </c>
      <c r="C145" s="50" t="s">
        <v>287</v>
      </c>
      <c r="D145" s="68">
        <f>'Unit Objectives'!G412</f>
        <v>0</v>
      </c>
      <c r="E145" s="68">
        <f>'Unit Objectives'!F412</f>
        <v>0</v>
      </c>
      <c r="F145" s="63">
        <f t="shared" si="2"/>
        <v>0</v>
      </c>
      <c r="G145" s="56">
        <v>66</v>
      </c>
      <c r="H145" s="57">
        <v>0</v>
      </c>
    </row>
    <row r="146" spans="1:8" ht="16.2" thickBot="1" x14ac:dyDescent="0.35">
      <c r="A146" s="32" t="s">
        <v>288</v>
      </c>
      <c r="B146" s="38">
        <v>10</v>
      </c>
      <c r="C146" s="50" t="s">
        <v>289</v>
      </c>
      <c r="D146" s="68">
        <f>'Unit Objectives'!G77</f>
        <v>3</v>
      </c>
      <c r="E146" s="68">
        <f>'Unit Objectives'!F77</f>
        <v>0</v>
      </c>
      <c r="F146" s="63">
        <f t="shared" si="2"/>
        <v>3</v>
      </c>
      <c r="G146" s="56">
        <v>46</v>
      </c>
      <c r="H146" s="57">
        <v>3</v>
      </c>
    </row>
    <row r="147" spans="1:8" ht="16.2" thickBot="1" x14ac:dyDescent="0.35">
      <c r="A147" s="32" t="s">
        <v>290</v>
      </c>
      <c r="B147" s="38">
        <v>8</v>
      </c>
      <c r="C147" s="50" t="s">
        <v>291</v>
      </c>
      <c r="D147" s="68">
        <f>'Unit Objectives'!G49</f>
        <v>8</v>
      </c>
      <c r="E147" s="68">
        <f>'Unit Objectives'!F49</f>
        <v>0</v>
      </c>
      <c r="F147" s="63">
        <f t="shared" si="2"/>
        <v>8</v>
      </c>
      <c r="G147" s="56">
        <v>87</v>
      </c>
      <c r="H147" s="57">
        <v>0</v>
      </c>
    </row>
    <row r="148" spans="1:8" ht="16.2" thickBot="1" x14ac:dyDescent="0.35">
      <c r="A148" s="32" t="s">
        <v>292</v>
      </c>
      <c r="B148" s="38">
        <v>12</v>
      </c>
      <c r="C148" s="50" t="s">
        <v>293</v>
      </c>
      <c r="D148" s="68">
        <f>'Unit Objectives'!G134</f>
        <v>73</v>
      </c>
      <c r="E148" s="68">
        <f>'Unit Objectives'!F134</f>
        <v>10</v>
      </c>
      <c r="F148" s="63">
        <f t="shared" si="2"/>
        <v>83</v>
      </c>
      <c r="G148" s="56">
        <v>129</v>
      </c>
      <c r="H148" s="57">
        <v>2</v>
      </c>
    </row>
    <row r="149" spans="1:8" ht="16.2" thickBot="1" x14ac:dyDescent="0.35">
      <c r="A149" s="32" t="s">
        <v>294</v>
      </c>
      <c r="B149" s="38">
        <v>12</v>
      </c>
      <c r="C149" s="50" t="s">
        <v>295</v>
      </c>
      <c r="D149" s="68">
        <f>'Unit Objectives'!G135</f>
        <v>36</v>
      </c>
      <c r="E149" s="68">
        <f>'Unit Objectives'!F135</f>
        <v>8</v>
      </c>
      <c r="F149" s="63">
        <f t="shared" si="2"/>
        <v>44</v>
      </c>
      <c r="G149" s="56">
        <v>78</v>
      </c>
      <c r="H149" s="57">
        <v>2</v>
      </c>
    </row>
    <row r="150" spans="1:8" ht="16.2" thickBot="1" x14ac:dyDescent="0.35">
      <c r="A150" s="32" t="s">
        <v>296</v>
      </c>
      <c r="B150" s="38">
        <v>12</v>
      </c>
      <c r="C150" s="50" t="s">
        <v>297</v>
      </c>
      <c r="D150" s="68">
        <f>'Unit Objectives'!G136</f>
        <v>4</v>
      </c>
      <c r="E150" s="68">
        <f>'Unit Objectives'!F136</f>
        <v>0</v>
      </c>
      <c r="F150" s="63">
        <f t="shared" si="2"/>
        <v>4</v>
      </c>
      <c r="G150" s="56">
        <v>50</v>
      </c>
      <c r="H150" s="57">
        <v>1</v>
      </c>
    </row>
    <row r="151" spans="1:8" ht="16.2" thickBot="1" x14ac:dyDescent="0.35">
      <c r="A151" s="32" t="s">
        <v>298</v>
      </c>
      <c r="B151" s="38">
        <v>17</v>
      </c>
      <c r="C151" s="50" t="s">
        <v>299</v>
      </c>
      <c r="D151" s="68">
        <f>'Unit Objectives'!G264</f>
        <v>0</v>
      </c>
      <c r="E151" s="68">
        <f>'Unit Objectives'!F264</f>
        <v>0</v>
      </c>
      <c r="F151" s="63">
        <f t="shared" si="2"/>
        <v>0</v>
      </c>
      <c r="G151" s="56">
        <v>17</v>
      </c>
      <c r="H151" s="57">
        <v>0</v>
      </c>
    </row>
    <row r="152" spans="1:8" ht="16.2" thickBot="1" x14ac:dyDescent="0.35">
      <c r="A152" s="32" t="s">
        <v>300</v>
      </c>
      <c r="B152" s="38">
        <v>11</v>
      </c>
      <c r="C152" s="50" t="s">
        <v>301</v>
      </c>
      <c r="D152" s="68">
        <f>'Unit Objectives'!G105</f>
        <v>0</v>
      </c>
      <c r="E152" s="68">
        <f>'Unit Objectives'!F105</f>
        <v>0</v>
      </c>
      <c r="F152" s="63">
        <f t="shared" si="2"/>
        <v>0</v>
      </c>
      <c r="G152" s="56">
        <v>27</v>
      </c>
      <c r="H152" s="57">
        <v>0</v>
      </c>
    </row>
    <row r="153" spans="1:8" ht="16.2" thickBot="1" x14ac:dyDescent="0.35">
      <c r="A153" s="32" t="s">
        <v>302</v>
      </c>
      <c r="B153" s="38">
        <v>25</v>
      </c>
      <c r="C153" s="50" t="s">
        <v>303</v>
      </c>
      <c r="D153" s="68">
        <f>'Unit Objectives'!G447</f>
        <v>1</v>
      </c>
      <c r="E153" s="68">
        <f>'Unit Objectives'!F447</f>
        <v>0</v>
      </c>
      <c r="F153" s="63">
        <f t="shared" si="2"/>
        <v>1</v>
      </c>
      <c r="G153" s="56">
        <v>12</v>
      </c>
      <c r="H153" s="57">
        <v>0</v>
      </c>
    </row>
    <row r="154" spans="1:8" ht="16.2" thickBot="1" x14ac:dyDescent="0.35">
      <c r="A154" s="32" t="s">
        <v>304</v>
      </c>
      <c r="B154" s="38">
        <v>25</v>
      </c>
      <c r="C154" s="50" t="s">
        <v>305</v>
      </c>
      <c r="D154" s="68">
        <f>'Unit Objectives'!G448</f>
        <v>16</v>
      </c>
      <c r="E154" s="68">
        <f>'Unit Objectives'!F448</f>
        <v>2</v>
      </c>
      <c r="F154" s="63">
        <f t="shared" si="2"/>
        <v>18</v>
      </c>
      <c r="G154" s="56">
        <v>20</v>
      </c>
      <c r="H154" s="57">
        <v>1</v>
      </c>
    </row>
    <row r="155" spans="1:8" ht="16.2" thickBot="1" x14ac:dyDescent="0.35">
      <c r="A155" s="32" t="s">
        <v>306</v>
      </c>
      <c r="B155" s="38">
        <v>22</v>
      </c>
      <c r="C155" s="50" t="s">
        <v>135</v>
      </c>
      <c r="D155" s="68">
        <f>'Unit Objectives'!G381</f>
        <v>0</v>
      </c>
      <c r="E155" s="68">
        <f>'Unit Objectives'!F381</f>
        <v>0</v>
      </c>
      <c r="F155" s="63">
        <f>SUM(D155:E155)</f>
        <v>0</v>
      </c>
      <c r="G155" s="56">
        <v>10</v>
      </c>
      <c r="H155" s="57">
        <v>0</v>
      </c>
    </row>
    <row r="156" spans="1:8" ht="16.2" thickBot="1" x14ac:dyDescent="0.35">
      <c r="A156" s="32" t="s">
        <v>1020</v>
      </c>
      <c r="B156" s="38">
        <v>21</v>
      </c>
      <c r="C156" s="50" t="s">
        <v>1021</v>
      </c>
      <c r="D156" s="68">
        <f>'Unit Objectives'!G360</f>
        <v>0</v>
      </c>
      <c r="E156" s="68">
        <f>'Unit Objectives'!F360</f>
        <v>0</v>
      </c>
      <c r="F156" s="63">
        <f>SUM(D156:E156)</f>
        <v>0</v>
      </c>
      <c r="G156" s="56">
        <v>36</v>
      </c>
      <c r="H156" s="57">
        <v>0</v>
      </c>
    </row>
    <row r="157" spans="1:8" ht="16.2" thickBot="1" x14ac:dyDescent="0.35">
      <c r="A157" s="32" t="s">
        <v>307</v>
      </c>
      <c r="B157" s="38">
        <v>24</v>
      </c>
      <c r="C157" s="50" t="s">
        <v>308</v>
      </c>
      <c r="D157" s="68">
        <f>'Unit Objectives'!G434</f>
        <v>23</v>
      </c>
      <c r="E157" s="68">
        <f>'Unit Objectives'!F434</f>
        <v>0</v>
      </c>
      <c r="F157" s="63">
        <f t="shared" si="2"/>
        <v>23</v>
      </c>
      <c r="G157" s="56">
        <v>42</v>
      </c>
      <c r="H157" s="57">
        <v>0</v>
      </c>
    </row>
    <row r="158" spans="1:8" ht="16.2" thickBot="1" x14ac:dyDescent="0.35">
      <c r="A158" s="32" t="s">
        <v>309</v>
      </c>
      <c r="B158" s="38">
        <v>22</v>
      </c>
      <c r="C158" s="50" t="s">
        <v>310</v>
      </c>
      <c r="D158" s="68">
        <f>'Unit Objectives'!G382</f>
        <v>10</v>
      </c>
      <c r="E158" s="68">
        <f>'Unit Objectives'!F382</f>
        <v>0</v>
      </c>
      <c r="F158" s="63">
        <f t="shared" si="2"/>
        <v>10</v>
      </c>
      <c r="G158" s="56">
        <v>57</v>
      </c>
      <c r="H158" s="57">
        <v>8</v>
      </c>
    </row>
    <row r="159" spans="1:8" ht="16.2" thickBot="1" x14ac:dyDescent="0.35">
      <c r="A159" s="32" t="s">
        <v>311</v>
      </c>
      <c r="B159" s="38">
        <v>18</v>
      </c>
      <c r="C159" s="50" t="s">
        <v>312</v>
      </c>
      <c r="D159" s="68">
        <f>'Unit Objectives'!G297</f>
        <v>25</v>
      </c>
      <c r="E159" s="68">
        <f>'Unit Objectives'!F297</f>
        <v>1</v>
      </c>
      <c r="F159" s="63">
        <f t="shared" si="2"/>
        <v>26</v>
      </c>
      <c r="G159" s="56">
        <v>28</v>
      </c>
      <c r="H159" s="57">
        <v>0</v>
      </c>
    </row>
    <row r="160" spans="1:8" ht="16.2" thickBot="1" x14ac:dyDescent="0.35">
      <c r="A160" s="32" t="s">
        <v>313</v>
      </c>
      <c r="B160" s="38">
        <v>18</v>
      </c>
      <c r="C160" s="50" t="s">
        <v>314</v>
      </c>
      <c r="D160" s="68">
        <f>'Unit Objectives'!G298</f>
        <v>17</v>
      </c>
      <c r="E160" s="68">
        <f>'Unit Objectives'!F298</f>
        <v>0</v>
      </c>
      <c r="F160" s="63">
        <f t="shared" si="2"/>
        <v>17</v>
      </c>
      <c r="G160" s="56">
        <v>31</v>
      </c>
      <c r="H160" s="57">
        <v>0</v>
      </c>
    </row>
    <row r="161" spans="1:8" ht="16.2" thickBot="1" x14ac:dyDescent="0.35">
      <c r="A161" s="32" t="s">
        <v>315</v>
      </c>
      <c r="B161" s="38">
        <v>15</v>
      </c>
      <c r="C161" s="50" t="s">
        <v>316</v>
      </c>
      <c r="D161" s="68">
        <f>'Unit Objectives'!G193</f>
        <v>1</v>
      </c>
      <c r="E161" s="68">
        <f>'Unit Objectives'!F193</f>
        <v>0</v>
      </c>
      <c r="F161" s="63">
        <f t="shared" si="2"/>
        <v>1</v>
      </c>
      <c r="G161" s="56">
        <v>31</v>
      </c>
      <c r="H161" s="57">
        <v>0</v>
      </c>
    </row>
    <row r="162" spans="1:8" ht="16.2" thickBot="1" x14ac:dyDescent="0.35">
      <c r="A162" s="32" t="s">
        <v>317</v>
      </c>
      <c r="B162" s="38">
        <v>20</v>
      </c>
      <c r="C162" s="50" t="s">
        <v>318</v>
      </c>
      <c r="D162" s="68">
        <f>'Unit Objectives'!G239</f>
        <v>0</v>
      </c>
      <c r="E162" s="68">
        <f>'Unit Objectives'!F239</f>
        <v>0</v>
      </c>
      <c r="F162" s="63">
        <f t="shared" si="2"/>
        <v>0</v>
      </c>
      <c r="G162" s="56">
        <v>14</v>
      </c>
      <c r="H162" s="57">
        <v>0</v>
      </c>
    </row>
    <row r="163" spans="1:8" ht="16.2" thickBot="1" x14ac:dyDescent="0.35">
      <c r="A163" s="32" t="s">
        <v>319</v>
      </c>
      <c r="B163" s="38">
        <v>20</v>
      </c>
      <c r="C163" s="50" t="s">
        <v>320</v>
      </c>
      <c r="D163" s="68">
        <f>'Unit Objectives'!G240</f>
        <v>0</v>
      </c>
      <c r="E163" s="68">
        <f>'Unit Objectives'!F240</f>
        <v>0</v>
      </c>
      <c r="F163" s="63">
        <f t="shared" si="2"/>
        <v>0</v>
      </c>
      <c r="G163" s="56">
        <v>87</v>
      </c>
      <c r="H163" s="57">
        <v>0</v>
      </c>
    </row>
    <row r="164" spans="1:8" ht="16.2" thickBot="1" x14ac:dyDescent="0.35">
      <c r="A164" s="32" t="s">
        <v>321</v>
      </c>
      <c r="B164" s="38">
        <v>15</v>
      </c>
      <c r="C164" s="50" t="s">
        <v>322</v>
      </c>
      <c r="D164" s="68">
        <f>'Unit Objectives'!G194</f>
        <v>2</v>
      </c>
      <c r="E164" s="68">
        <f>'Unit Objectives'!F194</f>
        <v>0</v>
      </c>
      <c r="F164" s="63">
        <f t="shared" ref="F164:F214" si="3">SUM(D164:E164)</f>
        <v>2</v>
      </c>
      <c r="G164" s="56">
        <v>44</v>
      </c>
      <c r="H164" s="57">
        <v>2</v>
      </c>
    </row>
    <row r="165" spans="1:8" ht="16.2" thickBot="1" x14ac:dyDescent="0.35">
      <c r="A165" s="32" t="s">
        <v>323</v>
      </c>
      <c r="B165" s="38">
        <v>16</v>
      </c>
      <c r="C165" s="50" t="s">
        <v>324</v>
      </c>
      <c r="D165" s="68">
        <f>'Unit Objectives'!G217</f>
        <v>9</v>
      </c>
      <c r="E165" s="68">
        <f>'Unit Objectives'!F217</f>
        <v>0</v>
      </c>
      <c r="F165" s="63">
        <f t="shared" si="3"/>
        <v>9</v>
      </c>
      <c r="G165" s="56">
        <v>37</v>
      </c>
      <c r="H165" s="57">
        <v>4</v>
      </c>
    </row>
    <row r="166" spans="1:8" ht="16.2" thickBot="1" x14ac:dyDescent="0.35">
      <c r="A166" s="32" t="s">
        <v>325</v>
      </c>
      <c r="B166" s="38">
        <v>18</v>
      </c>
      <c r="C166" s="50" t="s">
        <v>326</v>
      </c>
      <c r="D166" s="68">
        <f>'Unit Objectives'!G299</f>
        <v>15</v>
      </c>
      <c r="E166" s="68">
        <f>'Unit Objectives'!F299</f>
        <v>2</v>
      </c>
      <c r="F166" s="63">
        <f t="shared" si="3"/>
        <v>17</v>
      </c>
      <c r="G166" s="56">
        <v>67</v>
      </c>
      <c r="H166" s="57">
        <v>2</v>
      </c>
    </row>
    <row r="167" spans="1:8" ht="16.2" thickBot="1" x14ac:dyDescent="0.35">
      <c r="A167" s="32" t="s">
        <v>327</v>
      </c>
      <c r="B167" s="38">
        <v>21</v>
      </c>
      <c r="C167" s="50" t="s">
        <v>328</v>
      </c>
      <c r="D167" s="68">
        <f>'Unit Objectives'!G361</f>
        <v>13</v>
      </c>
      <c r="E167" s="68">
        <f>'Unit Objectives'!F361</f>
        <v>0</v>
      </c>
      <c r="F167" s="63">
        <f t="shared" si="3"/>
        <v>13</v>
      </c>
      <c r="G167" s="56">
        <v>29</v>
      </c>
      <c r="H167" s="57">
        <v>0</v>
      </c>
    </row>
    <row r="168" spans="1:8" ht="16.2" thickBot="1" x14ac:dyDescent="0.35">
      <c r="A168" s="32" t="s">
        <v>329</v>
      </c>
      <c r="B168" s="38">
        <v>3</v>
      </c>
      <c r="C168" s="50" t="s">
        <v>330</v>
      </c>
      <c r="D168" s="68">
        <f>'Unit Objectives'!G19</f>
        <v>1</v>
      </c>
      <c r="E168" s="68">
        <f>'Unit Objectives'!F19</f>
        <v>0</v>
      </c>
      <c r="F168" s="63">
        <f t="shared" si="3"/>
        <v>1</v>
      </c>
      <c r="G168" s="56">
        <v>22</v>
      </c>
      <c r="H168" s="57">
        <v>0</v>
      </c>
    </row>
    <row r="169" spans="1:8" ht="16.2" thickBot="1" x14ac:dyDescent="0.35">
      <c r="A169" s="32" t="s">
        <v>331</v>
      </c>
      <c r="B169" s="38">
        <v>11</v>
      </c>
      <c r="C169" s="50" t="s">
        <v>332</v>
      </c>
      <c r="D169" s="68">
        <f>'Unit Objectives'!G106</f>
        <v>13</v>
      </c>
      <c r="E169" s="68">
        <f>'Unit Objectives'!F106</f>
        <v>0</v>
      </c>
      <c r="F169" s="63">
        <f t="shared" si="3"/>
        <v>13</v>
      </c>
      <c r="G169" s="56">
        <v>13</v>
      </c>
      <c r="H169" s="57">
        <v>0</v>
      </c>
    </row>
    <row r="170" spans="1:8" ht="16.2" thickBot="1" x14ac:dyDescent="0.35">
      <c r="A170" s="32" t="s">
        <v>333</v>
      </c>
      <c r="B170" s="38">
        <v>11</v>
      </c>
      <c r="C170" s="50" t="s">
        <v>334</v>
      </c>
      <c r="D170" s="68">
        <f>'Unit Objectives'!G107</f>
        <v>32</v>
      </c>
      <c r="E170" s="68">
        <f>'Unit Objectives'!F107</f>
        <v>2</v>
      </c>
      <c r="F170" s="63">
        <f t="shared" si="3"/>
        <v>34</v>
      </c>
      <c r="G170" s="56">
        <v>86</v>
      </c>
      <c r="H170" s="57">
        <v>6</v>
      </c>
    </row>
    <row r="171" spans="1:8" ht="16.2" thickBot="1" x14ac:dyDescent="0.35">
      <c r="A171" s="32" t="s">
        <v>335</v>
      </c>
      <c r="B171" s="38">
        <v>12</v>
      </c>
      <c r="C171" s="50" t="s">
        <v>336</v>
      </c>
      <c r="D171" s="68">
        <f>'Unit Objectives'!G137</f>
        <v>12</v>
      </c>
      <c r="E171" s="68">
        <f>'Unit Objectives'!F137</f>
        <v>0</v>
      </c>
      <c r="F171" s="63">
        <f t="shared" si="3"/>
        <v>12</v>
      </c>
      <c r="G171" s="56">
        <v>28</v>
      </c>
      <c r="H171" s="57">
        <v>3</v>
      </c>
    </row>
    <row r="172" spans="1:8" ht="16.2" thickBot="1" x14ac:dyDescent="0.35">
      <c r="A172" s="32" t="s">
        <v>337</v>
      </c>
      <c r="B172" s="38">
        <v>25</v>
      </c>
      <c r="C172" s="50" t="s">
        <v>338</v>
      </c>
      <c r="D172" s="68">
        <f>'Unit Objectives'!G449</f>
        <v>0</v>
      </c>
      <c r="E172" s="68">
        <f>'Unit Objectives'!F449</f>
        <v>0</v>
      </c>
      <c r="F172" s="63">
        <f t="shared" si="3"/>
        <v>0</v>
      </c>
      <c r="G172" s="56">
        <v>10</v>
      </c>
      <c r="H172" s="57">
        <v>0</v>
      </c>
    </row>
    <row r="173" spans="1:8" ht="16.2" thickBot="1" x14ac:dyDescent="0.35">
      <c r="A173" s="32" t="s">
        <v>339</v>
      </c>
      <c r="B173" s="38">
        <v>8</v>
      </c>
      <c r="C173" s="50" t="s">
        <v>340</v>
      </c>
      <c r="D173" s="68">
        <f>'Unit Objectives'!G50</f>
        <v>2</v>
      </c>
      <c r="E173" s="68">
        <f>'Unit Objectives'!F50</f>
        <v>1</v>
      </c>
      <c r="F173" s="63">
        <f t="shared" si="3"/>
        <v>3</v>
      </c>
      <c r="G173" s="56">
        <v>13</v>
      </c>
      <c r="H173" s="57">
        <v>0</v>
      </c>
    </row>
    <row r="174" spans="1:8" ht="16.2" thickBot="1" x14ac:dyDescent="0.35">
      <c r="A174" s="32" t="s">
        <v>341</v>
      </c>
      <c r="B174" s="38">
        <v>13</v>
      </c>
      <c r="C174" s="50" t="s">
        <v>342</v>
      </c>
      <c r="D174" s="68">
        <f>'Unit Objectives'!G155</f>
        <v>0</v>
      </c>
      <c r="E174" s="68">
        <f>'Unit Objectives'!F155</f>
        <v>0</v>
      </c>
      <c r="F174" s="63">
        <f t="shared" si="3"/>
        <v>0</v>
      </c>
      <c r="G174" s="56">
        <v>9</v>
      </c>
      <c r="H174" s="57">
        <v>0</v>
      </c>
    </row>
    <row r="175" spans="1:8" ht="16.2" thickBot="1" x14ac:dyDescent="0.35">
      <c r="A175" s="32" t="s">
        <v>343</v>
      </c>
      <c r="B175" s="38">
        <v>18</v>
      </c>
      <c r="C175" s="50" t="s">
        <v>344</v>
      </c>
      <c r="D175" s="68">
        <f>'Unit Objectives'!G300</f>
        <v>0</v>
      </c>
      <c r="E175" s="68">
        <f>'Unit Objectives'!F300</f>
        <v>0</v>
      </c>
      <c r="F175" s="63">
        <f t="shared" si="3"/>
        <v>0</v>
      </c>
      <c r="G175" s="56">
        <v>32</v>
      </c>
      <c r="H175" s="57">
        <v>0</v>
      </c>
    </row>
    <row r="176" spans="1:8" ht="16.2" thickBot="1" x14ac:dyDescent="0.35">
      <c r="A176" s="32" t="s">
        <v>345</v>
      </c>
      <c r="B176" s="38">
        <v>19</v>
      </c>
      <c r="C176" s="50" t="s">
        <v>346</v>
      </c>
      <c r="D176" s="68">
        <f>'Unit Objectives'!G336</f>
        <v>1</v>
      </c>
      <c r="E176" s="68">
        <f>'Unit Objectives'!F336</f>
        <v>0</v>
      </c>
      <c r="F176" s="63">
        <f t="shared" si="3"/>
        <v>1</v>
      </c>
      <c r="G176" s="56">
        <v>34</v>
      </c>
      <c r="H176" s="57">
        <v>0</v>
      </c>
    </row>
    <row r="177" spans="1:8" ht="16.2" thickBot="1" x14ac:dyDescent="0.35">
      <c r="A177" s="32" t="s">
        <v>347</v>
      </c>
      <c r="B177" s="38">
        <v>16</v>
      </c>
      <c r="C177" s="50" t="s">
        <v>348</v>
      </c>
      <c r="D177" s="68">
        <f>'Unit Objectives'!G218</f>
        <v>10</v>
      </c>
      <c r="E177" s="68">
        <f>'Unit Objectives'!F218</f>
        <v>0</v>
      </c>
      <c r="F177" s="63">
        <f t="shared" si="3"/>
        <v>10</v>
      </c>
      <c r="G177" s="56">
        <v>29</v>
      </c>
      <c r="H177" s="57">
        <v>1</v>
      </c>
    </row>
    <row r="178" spans="1:8" ht="16.2" thickBot="1" x14ac:dyDescent="0.35">
      <c r="A178" s="32" t="s">
        <v>349</v>
      </c>
      <c r="B178" s="38">
        <v>15</v>
      </c>
      <c r="C178" s="50" t="s">
        <v>350</v>
      </c>
      <c r="D178" s="68">
        <f>'Unit Objectives'!G195</f>
        <v>8</v>
      </c>
      <c r="E178" s="68">
        <f>'Unit Objectives'!F195</f>
        <v>0</v>
      </c>
      <c r="F178" s="63">
        <f t="shared" si="3"/>
        <v>8</v>
      </c>
      <c r="G178" s="56">
        <v>8</v>
      </c>
      <c r="H178" s="57">
        <v>0</v>
      </c>
    </row>
    <row r="179" spans="1:8" ht="16.2" thickBot="1" x14ac:dyDescent="0.35">
      <c r="A179" s="32" t="s">
        <v>351</v>
      </c>
      <c r="B179" s="38">
        <v>23</v>
      </c>
      <c r="C179" s="50" t="s">
        <v>352</v>
      </c>
      <c r="D179" s="68">
        <f>'Unit Objectives'!G413</f>
        <v>17</v>
      </c>
      <c r="E179" s="68">
        <f>'Unit Objectives'!F413</f>
        <v>0</v>
      </c>
      <c r="F179" s="63">
        <f t="shared" si="3"/>
        <v>17</v>
      </c>
      <c r="G179" s="56">
        <v>52</v>
      </c>
      <c r="H179" s="57">
        <v>7</v>
      </c>
    </row>
    <row r="180" spans="1:8" ht="16.2" thickBot="1" x14ac:dyDescent="0.35">
      <c r="A180" s="32" t="s">
        <v>353</v>
      </c>
      <c r="B180" s="38">
        <v>17</v>
      </c>
      <c r="C180" s="50" t="s">
        <v>354</v>
      </c>
      <c r="D180" s="68">
        <f>'Unit Objectives'!G265</f>
        <v>4</v>
      </c>
      <c r="E180" s="68">
        <f>'Unit Objectives'!F265</f>
        <v>0</v>
      </c>
      <c r="F180" s="63">
        <f t="shared" si="3"/>
        <v>4</v>
      </c>
      <c r="G180" s="56">
        <v>34</v>
      </c>
      <c r="H180" s="57">
        <v>2</v>
      </c>
    </row>
    <row r="181" spans="1:8" ht="16.2" thickBot="1" x14ac:dyDescent="0.35">
      <c r="A181" s="32" t="s">
        <v>355</v>
      </c>
      <c r="B181" s="38">
        <v>19</v>
      </c>
      <c r="C181" s="50" t="s">
        <v>356</v>
      </c>
      <c r="D181" s="68">
        <f>'Unit Objectives'!G337</f>
        <v>1</v>
      </c>
      <c r="E181" s="68">
        <f>'Unit Objectives'!F336</f>
        <v>0</v>
      </c>
      <c r="F181" s="63">
        <f t="shared" si="3"/>
        <v>1</v>
      </c>
      <c r="G181" s="56">
        <v>28</v>
      </c>
      <c r="H181" s="57">
        <v>1</v>
      </c>
    </row>
    <row r="182" spans="1:8" ht="16.2" thickBot="1" x14ac:dyDescent="0.35">
      <c r="A182" s="32" t="s">
        <v>357</v>
      </c>
      <c r="B182" s="38">
        <v>18</v>
      </c>
      <c r="C182" s="50" t="s">
        <v>358</v>
      </c>
      <c r="D182" s="68">
        <f>'Unit Objectives'!G301</f>
        <v>9</v>
      </c>
      <c r="E182" s="68">
        <f>'Unit Objectives'!F301</f>
        <v>0</v>
      </c>
      <c r="F182" s="63">
        <f t="shared" si="3"/>
        <v>9</v>
      </c>
      <c r="G182" s="56">
        <v>21</v>
      </c>
      <c r="H182" s="57">
        <v>9</v>
      </c>
    </row>
    <row r="183" spans="1:8" ht="16.2" thickBot="1" x14ac:dyDescent="0.35">
      <c r="A183" s="32" t="s">
        <v>359</v>
      </c>
      <c r="B183" s="38">
        <v>19</v>
      </c>
      <c r="C183" s="50" t="s">
        <v>360</v>
      </c>
      <c r="D183" s="68">
        <f>'Unit Objectives'!G338</f>
        <v>1</v>
      </c>
      <c r="E183" s="68">
        <f>'Unit Objectives'!F338</f>
        <v>0</v>
      </c>
      <c r="F183" s="63">
        <f t="shared" si="3"/>
        <v>1</v>
      </c>
      <c r="G183" s="56">
        <v>12</v>
      </c>
      <c r="H183" s="57">
        <v>1</v>
      </c>
    </row>
    <row r="184" spans="1:8" ht="16.2" thickBot="1" x14ac:dyDescent="0.35">
      <c r="A184" s="32" t="s">
        <v>361</v>
      </c>
      <c r="B184" s="38">
        <v>22</v>
      </c>
      <c r="C184" s="50" t="s">
        <v>362</v>
      </c>
      <c r="D184" s="68">
        <f>'Unit Objectives'!G383</f>
        <v>1</v>
      </c>
      <c r="E184" s="68">
        <f>'Unit Objectives'!F383</f>
        <v>0</v>
      </c>
      <c r="F184" s="63">
        <f t="shared" si="3"/>
        <v>1</v>
      </c>
      <c r="G184" s="56">
        <v>17</v>
      </c>
      <c r="H184" s="57">
        <v>1</v>
      </c>
    </row>
    <row r="185" spans="1:8" ht="16.2" thickBot="1" x14ac:dyDescent="0.35">
      <c r="A185" s="32" t="s">
        <v>363</v>
      </c>
      <c r="B185" s="38">
        <v>22</v>
      </c>
      <c r="C185" s="50" t="s">
        <v>364</v>
      </c>
      <c r="D185" s="68">
        <f>'Unit Objectives'!G384</f>
        <v>14</v>
      </c>
      <c r="E185" s="68">
        <f>'Unit Objectives'!F384</f>
        <v>2</v>
      </c>
      <c r="F185" s="63">
        <f t="shared" si="3"/>
        <v>16</v>
      </c>
      <c r="G185" s="56">
        <v>20</v>
      </c>
      <c r="H185" s="57">
        <v>2</v>
      </c>
    </row>
    <row r="186" spans="1:8" ht="16.2" thickBot="1" x14ac:dyDescent="0.35">
      <c r="A186" s="32" t="s">
        <v>365</v>
      </c>
      <c r="B186" s="38">
        <v>16</v>
      </c>
      <c r="C186" s="50" t="s">
        <v>366</v>
      </c>
      <c r="D186" s="68">
        <f>'Unit Objectives'!G219</f>
        <v>18</v>
      </c>
      <c r="E186" s="68">
        <f>'Unit Objectives'!F219</f>
        <v>2</v>
      </c>
      <c r="F186" s="63">
        <f t="shared" si="3"/>
        <v>20</v>
      </c>
      <c r="G186" s="56">
        <v>52</v>
      </c>
      <c r="H186" s="57">
        <v>1</v>
      </c>
    </row>
    <row r="187" spans="1:8" ht="16.2" thickBot="1" x14ac:dyDescent="0.35">
      <c r="A187" s="32" t="s">
        <v>367</v>
      </c>
      <c r="B187" s="38">
        <v>23</v>
      </c>
      <c r="C187" s="50" t="s">
        <v>368</v>
      </c>
      <c r="D187" s="68">
        <f>'Unit Objectives'!G414</f>
        <v>40</v>
      </c>
      <c r="E187" s="68">
        <f>'Unit Objectives'!F414</f>
        <v>4</v>
      </c>
      <c r="F187" s="63">
        <f t="shared" si="3"/>
        <v>44</v>
      </c>
      <c r="G187" s="56">
        <v>87</v>
      </c>
      <c r="H187" s="57">
        <v>10</v>
      </c>
    </row>
    <row r="188" spans="1:8" ht="16.2" thickBot="1" x14ac:dyDescent="0.35">
      <c r="A188" s="32" t="s">
        <v>369</v>
      </c>
      <c r="B188" s="38">
        <v>17</v>
      </c>
      <c r="C188" s="50" t="s">
        <v>370</v>
      </c>
      <c r="D188" s="68">
        <f>'Unit Objectives'!G266</f>
        <v>3</v>
      </c>
      <c r="E188" s="68">
        <f>'Unit Objectives'!F266</f>
        <v>0</v>
      </c>
      <c r="F188" s="63">
        <f>SUM(D188:E188)</f>
        <v>3</v>
      </c>
      <c r="G188" s="56">
        <v>26</v>
      </c>
      <c r="H188" s="57">
        <v>1</v>
      </c>
    </row>
    <row r="189" spans="1:8" ht="16.2" thickBot="1" x14ac:dyDescent="0.35">
      <c r="A189" s="32" t="s">
        <v>371</v>
      </c>
      <c r="B189" s="38">
        <v>17</v>
      </c>
      <c r="C189" s="50" t="s">
        <v>372</v>
      </c>
      <c r="D189" s="68">
        <f>'Unit Objectives'!G267</f>
        <v>17</v>
      </c>
      <c r="E189" s="68">
        <f>'Unit Objectives'!F267</f>
        <v>0</v>
      </c>
      <c r="F189" s="63">
        <f t="shared" si="3"/>
        <v>17</v>
      </c>
      <c r="G189" s="56">
        <v>17</v>
      </c>
      <c r="H189" s="57">
        <v>0</v>
      </c>
    </row>
    <row r="190" spans="1:8" ht="16.2" thickBot="1" x14ac:dyDescent="0.35">
      <c r="A190" s="32" t="s">
        <v>373</v>
      </c>
      <c r="B190" s="38">
        <v>16</v>
      </c>
      <c r="C190" s="50" t="s">
        <v>374</v>
      </c>
      <c r="D190" s="68">
        <f>'Unit Objectives'!G220</f>
        <v>2</v>
      </c>
      <c r="E190" s="68">
        <f>'Unit Objectives'!F220</f>
        <v>0</v>
      </c>
      <c r="F190" s="63">
        <f t="shared" si="3"/>
        <v>2</v>
      </c>
      <c r="G190" s="56">
        <v>40</v>
      </c>
      <c r="H190" s="57">
        <v>0</v>
      </c>
    </row>
    <row r="191" spans="1:8" ht="16.2" thickBot="1" x14ac:dyDescent="0.35">
      <c r="A191" s="32" t="s">
        <v>375</v>
      </c>
      <c r="B191" s="38">
        <v>13</v>
      </c>
      <c r="C191" s="50" t="s">
        <v>376</v>
      </c>
      <c r="D191" s="68">
        <f>'Unit Objectives'!G156</f>
        <v>1</v>
      </c>
      <c r="E191" s="68">
        <f>'Unit Objectives'!F156</f>
        <v>0</v>
      </c>
      <c r="F191" s="63">
        <f t="shared" si="3"/>
        <v>1</v>
      </c>
      <c r="G191" s="56">
        <v>8</v>
      </c>
      <c r="H191" s="57">
        <v>1</v>
      </c>
    </row>
    <row r="192" spans="1:8" ht="16.2" thickBot="1" x14ac:dyDescent="0.35">
      <c r="A192" s="32" t="s">
        <v>377</v>
      </c>
      <c r="B192" s="38">
        <v>17</v>
      </c>
      <c r="C192" s="50" t="s">
        <v>378</v>
      </c>
      <c r="D192" s="68">
        <f>'Unit Objectives'!G268</f>
        <v>2</v>
      </c>
      <c r="E192" s="68">
        <f>'Unit Objectives'!F268</f>
        <v>0</v>
      </c>
      <c r="F192" s="63">
        <f t="shared" si="3"/>
        <v>2</v>
      </c>
      <c r="G192" s="56">
        <v>20</v>
      </c>
      <c r="H192" s="57">
        <v>0</v>
      </c>
    </row>
    <row r="193" spans="1:8" ht="16.2" thickBot="1" x14ac:dyDescent="0.35">
      <c r="A193" s="32" t="s">
        <v>379</v>
      </c>
      <c r="B193" s="38">
        <v>17</v>
      </c>
      <c r="C193" s="50" t="s">
        <v>380</v>
      </c>
      <c r="D193" s="68">
        <f>'Unit Objectives'!G269</f>
        <v>26</v>
      </c>
      <c r="E193" s="68">
        <f>'Unit Objectives'!F269</f>
        <v>0</v>
      </c>
      <c r="F193" s="63">
        <f t="shared" si="3"/>
        <v>26</v>
      </c>
      <c r="G193" s="56">
        <v>52</v>
      </c>
      <c r="H193" s="57">
        <v>0</v>
      </c>
    </row>
    <row r="194" spans="1:8" ht="16.2" thickBot="1" x14ac:dyDescent="0.35">
      <c r="A194" s="32" t="s">
        <v>381</v>
      </c>
      <c r="B194" s="38">
        <v>19</v>
      </c>
      <c r="C194" s="50" t="s">
        <v>382</v>
      </c>
      <c r="D194" s="68">
        <f>'Unit Objectives'!G339</f>
        <v>5</v>
      </c>
      <c r="E194" s="68">
        <f>'Unit Objectives'!F339</f>
        <v>0</v>
      </c>
      <c r="F194" s="63">
        <f t="shared" si="3"/>
        <v>5</v>
      </c>
      <c r="G194" s="56">
        <v>30</v>
      </c>
      <c r="H194" s="57">
        <v>0</v>
      </c>
    </row>
    <row r="195" spans="1:8" ht="16.2" thickBot="1" x14ac:dyDescent="0.35">
      <c r="A195" s="32" t="s">
        <v>383</v>
      </c>
      <c r="B195" s="38">
        <v>23</v>
      </c>
      <c r="C195" s="50" t="s">
        <v>384</v>
      </c>
      <c r="D195" s="68">
        <f>'Unit Objectives'!G415</f>
        <v>9</v>
      </c>
      <c r="E195" s="68">
        <f>'Unit Objectives'!F415</f>
        <v>3</v>
      </c>
      <c r="F195" s="63">
        <f t="shared" si="3"/>
        <v>12</v>
      </c>
      <c r="G195" s="56">
        <v>13</v>
      </c>
      <c r="H195" s="57">
        <v>0</v>
      </c>
    </row>
    <row r="196" spans="1:8" ht="16.2" thickBot="1" x14ac:dyDescent="0.35">
      <c r="A196" s="32" t="s">
        <v>385</v>
      </c>
      <c r="B196" s="38">
        <v>13</v>
      </c>
      <c r="C196" s="50" t="s">
        <v>386</v>
      </c>
      <c r="D196" s="68">
        <f>'Unit Objectives'!G157</f>
        <v>10</v>
      </c>
      <c r="E196" s="68">
        <f>'Unit Objectives'!F157</f>
        <v>11</v>
      </c>
      <c r="F196" s="63">
        <f t="shared" si="3"/>
        <v>21</v>
      </c>
      <c r="G196" s="56">
        <v>36</v>
      </c>
      <c r="H196" s="57">
        <v>4</v>
      </c>
    </row>
    <row r="197" spans="1:8" ht="16.2" thickBot="1" x14ac:dyDescent="0.35">
      <c r="A197" s="32" t="s">
        <v>387</v>
      </c>
      <c r="B197" s="38">
        <v>15</v>
      </c>
      <c r="C197" s="50" t="s">
        <v>388</v>
      </c>
      <c r="D197" s="68">
        <f>'Unit Objectives'!G196</f>
        <v>10</v>
      </c>
      <c r="E197" s="68">
        <f>'Unit Objectives'!F196</f>
        <v>0</v>
      </c>
      <c r="F197" s="63">
        <f t="shared" si="3"/>
        <v>10</v>
      </c>
      <c r="G197" s="56">
        <v>10</v>
      </c>
      <c r="H197" s="57">
        <v>0</v>
      </c>
    </row>
    <row r="198" spans="1:8" ht="16.2" thickBot="1" x14ac:dyDescent="0.35">
      <c r="A198" s="32" t="s">
        <v>389</v>
      </c>
      <c r="B198" s="38">
        <v>17</v>
      </c>
      <c r="C198" s="50" t="s">
        <v>390</v>
      </c>
      <c r="D198" s="68">
        <f>'Unit Objectives'!G270</f>
        <v>7</v>
      </c>
      <c r="E198" s="68">
        <f>'Unit Objectives'!F270</f>
        <v>0</v>
      </c>
      <c r="F198" s="63">
        <f t="shared" si="3"/>
        <v>7</v>
      </c>
      <c r="G198" s="56">
        <v>21</v>
      </c>
      <c r="H198" s="57">
        <v>6</v>
      </c>
    </row>
    <row r="199" spans="1:8" ht="16.2" thickBot="1" x14ac:dyDescent="0.35">
      <c r="A199" s="32" t="s">
        <v>391</v>
      </c>
      <c r="B199" s="38">
        <v>8</v>
      </c>
      <c r="C199" s="50" t="s">
        <v>392</v>
      </c>
      <c r="D199" s="68">
        <f>'Unit Objectives'!G51</f>
        <v>2</v>
      </c>
      <c r="E199" s="68">
        <f>'Unit Objectives'!F51</f>
        <v>0</v>
      </c>
      <c r="F199" s="63">
        <f>SUM(D199:E199)</f>
        <v>2</v>
      </c>
      <c r="G199" s="56">
        <v>19</v>
      </c>
      <c r="H199" s="57">
        <v>2</v>
      </c>
    </row>
    <row r="200" spans="1:8" ht="16.2" thickBot="1" x14ac:dyDescent="0.35">
      <c r="A200" s="32" t="s">
        <v>393</v>
      </c>
      <c r="B200" s="38">
        <v>18</v>
      </c>
      <c r="C200" s="50" t="s">
        <v>394</v>
      </c>
      <c r="D200" s="68">
        <f>'Unit Objectives'!G302</f>
        <v>3</v>
      </c>
      <c r="E200" s="68">
        <f>'Unit Objectives'!F302</f>
        <v>0</v>
      </c>
      <c r="F200" s="63">
        <f t="shared" si="3"/>
        <v>3</v>
      </c>
      <c r="G200" s="56">
        <v>70</v>
      </c>
      <c r="H200" s="57">
        <v>0</v>
      </c>
    </row>
    <row r="201" spans="1:8" ht="16.2" thickBot="1" x14ac:dyDescent="0.35">
      <c r="A201" s="32" t="s">
        <v>395</v>
      </c>
      <c r="B201" s="38">
        <v>19</v>
      </c>
      <c r="C201" s="50" t="s">
        <v>396</v>
      </c>
      <c r="D201" s="68">
        <f>'Unit Objectives'!G340</f>
        <v>3</v>
      </c>
      <c r="E201" s="68">
        <f>'Unit Objectives'!F340</f>
        <v>0</v>
      </c>
      <c r="F201" s="63">
        <f t="shared" si="3"/>
        <v>3</v>
      </c>
      <c r="G201" s="56">
        <v>32</v>
      </c>
      <c r="H201" s="57">
        <v>3</v>
      </c>
    </row>
    <row r="202" spans="1:8" ht="19.5" customHeight="1" thickBot="1" x14ac:dyDescent="0.35">
      <c r="A202" s="32" t="s">
        <v>397</v>
      </c>
      <c r="B202" s="38">
        <v>25</v>
      </c>
      <c r="C202" s="50" t="s">
        <v>398</v>
      </c>
      <c r="D202" s="68">
        <f>'Unit Objectives'!G450</f>
        <v>75</v>
      </c>
      <c r="E202" s="68">
        <f>'Unit Objectives'!F450</f>
        <v>8</v>
      </c>
      <c r="F202" s="63">
        <f t="shared" si="3"/>
        <v>83</v>
      </c>
      <c r="G202" s="56">
        <v>117</v>
      </c>
      <c r="H202" s="57">
        <v>2</v>
      </c>
    </row>
    <row r="203" spans="1:8" ht="16.2" thickBot="1" x14ac:dyDescent="0.35">
      <c r="A203" s="32" t="s">
        <v>399</v>
      </c>
      <c r="B203" s="38">
        <v>22</v>
      </c>
      <c r="C203" s="50" t="s">
        <v>400</v>
      </c>
      <c r="D203" s="68">
        <f>'Unit Objectives'!G385</f>
        <v>6</v>
      </c>
      <c r="E203" s="68">
        <f>'Unit Objectives'!F385</f>
        <v>0</v>
      </c>
      <c r="F203" s="63">
        <f t="shared" si="3"/>
        <v>6</v>
      </c>
      <c r="G203" s="56">
        <v>19</v>
      </c>
      <c r="H203" s="57">
        <v>0</v>
      </c>
    </row>
    <row r="204" spans="1:8" ht="16.2" thickBot="1" x14ac:dyDescent="0.35">
      <c r="A204" s="32" t="s">
        <v>401</v>
      </c>
      <c r="B204" s="38">
        <v>12</v>
      </c>
      <c r="C204" s="50" t="s">
        <v>402</v>
      </c>
      <c r="D204" s="68">
        <f>'Unit Objectives'!G138</f>
        <v>18</v>
      </c>
      <c r="E204" s="68">
        <f>'Unit Objectives'!F138</f>
        <v>0</v>
      </c>
      <c r="F204" s="63">
        <f t="shared" si="3"/>
        <v>18</v>
      </c>
      <c r="G204" s="56">
        <v>107</v>
      </c>
      <c r="H204" s="57">
        <v>1</v>
      </c>
    </row>
    <row r="205" spans="1:8" ht="16.2" thickBot="1" x14ac:dyDescent="0.35">
      <c r="A205" s="32" t="s">
        <v>403</v>
      </c>
      <c r="B205" s="38">
        <v>11</v>
      </c>
      <c r="C205" s="50" t="s">
        <v>404</v>
      </c>
      <c r="D205" s="68">
        <f>'Unit Objectives'!G108</f>
        <v>16</v>
      </c>
      <c r="E205" s="68">
        <f>'Unit Objectives'!F108</f>
        <v>0</v>
      </c>
      <c r="F205" s="63">
        <f t="shared" si="3"/>
        <v>16</v>
      </c>
      <c r="G205" s="56">
        <v>138</v>
      </c>
      <c r="H205" s="57">
        <v>0</v>
      </c>
    </row>
    <row r="206" spans="1:8" ht="16.2" thickBot="1" x14ac:dyDescent="0.35">
      <c r="A206" s="32" t="s">
        <v>405</v>
      </c>
      <c r="B206" s="38">
        <v>20</v>
      </c>
      <c r="C206" s="50" t="s">
        <v>406</v>
      </c>
      <c r="D206" s="68">
        <f>'Unit Objectives'!G241</f>
        <v>14</v>
      </c>
      <c r="E206" s="68">
        <f>'Unit Objectives'!F241</f>
        <v>0</v>
      </c>
      <c r="F206" s="63">
        <f t="shared" si="3"/>
        <v>14</v>
      </c>
      <c r="G206" s="56">
        <v>27</v>
      </c>
      <c r="H206" s="57">
        <v>0</v>
      </c>
    </row>
    <row r="207" spans="1:8" ht="16.2" thickBot="1" x14ac:dyDescent="0.35">
      <c r="A207" s="32" t="s">
        <v>407</v>
      </c>
      <c r="B207" s="38">
        <v>18</v>
      </c>
      <c r="C207" s="50" t="s">
        <v>408</v>
      </c>
      <c r="D207" s="68">
        <f>'Unit Objectives'!G303</f>
        <v>1</v>
      </c>
      <c r="E207" s="68">
        <f>'Unit Objectives'!F303</f>
        <v>0</v>
      </c>
      <c r="F207" s="63">
        <f t="shared" si="3"/>
        <v>1</v>
      </c>
      <c r="G207" s="56">
        <v>41</v>
      </c>
      <c r="H207" s="57">
        <v>1</v>
      </c>
    </row>
    <row r="208" spans="1:8" ht="16.2" thickBot="1" x14ac:dyDescent="0.35">
      <c r="A208" s="32" t="s">
        <v>409</v>
      </c>
      <c r="B208" s="38">
        <v>18</v>
      </c>
      <c r="C208" s="50" t="s">
        <v>410</v>
      </c>
      <c r="D208" s="68">
        <f>'Unit Objectives'!G304</f>
        <v>1</v>
      </c>
      <c r="E208" s="68">
        <f>'Unit Objectives'!F304</f>
        <v>0</v>
      </c>
      <c r="F208" s="63">
        <f t="shared" si="3"/>
        <v>1</v>
      </c>
      <c r="G208" s="56">
        <v>52</v>
      </c>
      <c r="H208" s="57">
        <v>1</v>
      </c>
    </row>
    <row r="209" spans="1:8" ht="16.2" thickBot="1" x14ac:dyDescent="0.35">
      <c r="A209" s="32" t="s">
        <v>411</v>
      </c>
      <c r="B209" s="38">
        <v>17</v>
      </c>
      <c r="C209" s="50" t="s">
        <v>412</v>
      </c>
      <c r="D209" s="68">
        <f>'Unit Objectives'!G271</f>
        <v>4</v>
      </c>
      <c r="E209" s="68">
        <f>'Unit Objectives'!F271</f>
        <v>0</v>
      </c>
      <c r="F209" s="63">
        <f t="shared" si="3"/>
        <v>4</v>
      </c>
      <c r="G209" s="56">
        <v>81</v>
      </c>
      <c r="H209" s="57">
        <v>0</v>
      </c>
    </row>
    <row r="210" spans="1:8" ht="16.2" thickBot="1" x14ac:dyDescent="0.35">
      <c r="A210" s="32" t="s">
        <v>413</v>
      </c>
      <c r="B210" s="38">
        <v>23</v>
      </c>
      <c r="C210" s="50" t="s">
        <v>414</v>
      </c>
      <c r="D210" s="68">
        <f>'Unit Objectives'!G416</f>
        <v>4</v>
      </c>
      <c r="E210" s="68">
        <f>'Unit Objectives'!F416</f>
        <v>0</v>
      </c>
      <c r="F210" s="63">
        <f t="shared" si="3"/>
        <v>4</v>
      </c>
      <c r="G210" s="56">
        <v>18</v>
      </c>
      <c r="H210" s="57">
        <v>4</v>
      </c>
    </row>
    <row r="211" spans="1:8" ht="16.2" thickBot="1" x14ac:dyDescent="0.35">
      <c r="A211" s="32" t="s">
        <v>415</v>
      </c>
      <c r="B211" s="38">
        <v>18</v>
      </c>
      <c r="C211" s="50" t="s">
        <v>416</v>
      </c>
      <c r="D211" s="68">
        <f>'Unit Objectives'!G305</f>
        <v>1</v>
      </c>
      <c r="E211" s="68">
        <f>'Unit Objectives'!F305</f>
        <v>0</v>
      </c>
      <c r="F211" s="63">
        <f t="shared" si="3"/>
        <v>1</v>
      </c>
      <c r="G211" s="56">
        <v>33</v>
      </c>
      <c r="H211" s="57">
        <v>0</v>
      </c>
    </row>
    <row r="212" spans="1:8" ht="16.2" thickBot="1" x14ac:dyDescent="0.35">
      <c r="A212" s="32" t="s">
        <v>417</v>
      </c>
      <c r="B212" s="38">
        <v>11</v>
      </c>
      <c r="C212" s="50" t="s">
        <v>418</v>
      </c>
      <c r="D212" s="68">
        <f>'Unit Objectives'!G109</f>
        <v>1</v>
      </c>
      <c r="E212" s="68">
        <f>'Unit Objectives'!F109</f>
        <v>0</v>
      </c>
      <c r="F212" s="63">
        <f t="shared" si="3"/>
        <v>1</v>
      </c>
      <c r="G212" s="56">
        <v>29</v>
      </c>
      <c r="H212" s="57">
        <v>1</v>
      </c>
    </row>
    <row r="213" spans="1:8" ht="16.2" thickBot="1" x14ac:dyDescent="0.35">
      <c r="A213" s="32" t="s">
        <v>419</v>
      </c>
      <c r="B213" s="38">
        <v>18</v>
      </c>
      <c r="C213" s="50" t="s">
        <v>420</v>
      </c>
      <c r="D213" s="68">
        <f>'Unit Objectives'!G306</f>
        <v>2</v>
      </c>
      <c r="E213" s="68">
        <f>'Unit Objectives'!F306</f>
        <v>0</v>
      </c>
      <c r="F213" s="63">
        <f t="shared" si="3"/>
        <v>2</v>
      </c>
      <c r="G213" s="56">
        <v>36</v>
      </c>
      <c r="H213" s="57">
        <v>1</v>
      </c>
    </row>
    <row r="214" spans="1:8" ht="16.2" thickBot="1" x14ac:dyDescent="0.35">
      <c r="A214" s="32" t="s">
        <v>421</v>
      </c>
      <c r="B214" s="38">
        <v>25</v>
      </c>
      <c r="C214" s="50" t="s">
        <v>422</v>
      </c>
      <c r="D214" s="68">
        <f>'Unit Objectives'!G451</f>
        <v>0</v>
      </c>
      <c r="E214" s="68">
        <f>'Unit Objectives'!F451</f>
        <v>0</v>
      </c>
      <c r="F214" s="63">
        <f t="shared" si="3"/>
        <v>0</v>
      </c>
      <c r="G214" s="56">
        <v>18</v>
      </c>
      <c r="H214" s="57">
        <v>0</v>
      </c>
    </row>
    <row r="215" spans="1:8" ht="16.2" thickBot="1" x14ac:dyDescent="0.35">
      <c r="A215" s="32" t="s">
        <v>423</v>
      </c>
      <c r="B215" s="38">
        <v>17</v>
      </c>
      <c r="C215" s="50" t="s">
        <v>424</v>
      </c>
      <c r="D215" s="68">
        <f>'Unit Objectives'!G272</f>
        <v>3</v>
      </c>
      <c r="E215" s="68">
        <f>'Unit Objectives'!F272</f>
        <v>0</v>
      </c>
      <c r="F215" s="63">
        <f t="shared" ref="F215:F275" si="4">SUM(D215:E215)</f>
        <v>3</v>
      </c>
      <c r="G215" s="56">
        <v>36</v>
      </c>
      <c r="H215" s="57">
        <v>1</v>
      </c>
    </row>
    <row r="216" spans="1:8" ht="16.2" thickBot="1" x14ac:dyDescent="0.35">
      <c r="A216" s="32" t="s">
        <v>425</v>
      </c>
      <c r="B216" s="38">
        <v>15</v>
      </c>
      <c r="C216" s="50" t="s">
        <v>426</v>
      </c>
      <c r="D216" s="68">
        <f>'Unit Objectives'!G197</f>
        <v>8</v>
      </c>
      <c r="E216" s="68">
        <f>'Unit Objectives'!F197</f>
        <v>1</v>
      </c>
      <c r="F216" s="63">
        <f t="shared" si="4"/>
        <v>9</v>
      </c>
      <c r="G216" s="56">
        <v>30</v>
      </c>
      <c r="H216" s="57">
        <v>0</v>
      </c>
    </row>
    <row r="217" spans="1:8" ht="16.2" thickBot="1" x14ac:dyDescent="0.35">
      <c r="A217" s="32" t="s">
        <v>427</v>
      </c>
      <c r="B217" s="38">
        <v>23</v>
      </c>
      <c r="C217" s="50" t="s">
        <v>428</v>
      </c>
      <c r="D217" s="68">
        <f>'Unit Objectives'!G417</f>
        <v>4</v>
      </c>
      <c r="E217" s="68">
        <f>'Unit Objectives'!F417</f>
        <v>0</v>
      </c>
      <c r="F217" s="63">
        <f t="shared" si="4"/>
        <v>4</v>
      </c>
      <c r="G217" s="56">
        <v>57</v>
      </c>
      <c r="H217" s="57">
        <v>1</v>
      </c>
    </row>
    <row r="218" spans="1:8" ht="16.2" thickBot="1" x14ac:dyDescent="0.35">
      <c r="A218" s="32" t="s">
        <v>429</v>
      </c>
      <c r="B218" s="38">
        <v>15</v>
      </c>
      <c r="C218" s="50" t="s">
        <v>430</v>
      </c>
      <c r="D218" s="68">
        <f>'Unit Objectives'!G198</f>
        <v>0</v>
      </c>
      <c r="E218" s="68">
        <f>'Unit Objectives'!F198</f>
        <v>0</v>
      </c>
      <c r="F218" s="63">
        <f t="shared" si="4"/>
        <v>0</v>
      </c>
      <c r="G218" s="56">
        <v>18</v>
      </c>
      <c r="H218" s="57">
        <v>0</v>
      </c>
    </row>
    <row r="219" spans="1:8" ht="16.2" thickBot="1" x14ac:dyDescent="0.35">
      <c r="A219" s="32" t="s">
        <v>431</v>
      </c>
      <c r="B219" s="38">
        <v>12</v>
      </c>
      <c r="C219" s="50" t="s">
        <v>432</v>
      </c>
      <c r="D219" s="68">
        <f>'Unit Objectives'!G139</f>
        <v>1</v>
      </c>
      <c r="E219" s="68">
        <f>'Unit Objectives'!F139</f>
        <v>0</v>
      </c>
      <c r="F219" s="64">
        <f t="shared" si="4"/>
        <v>1</v>
      </c>
      <c r="G219" s="56">
        <v>16</v>
      </c>
      <c r="H219" s="57">
        <v>0</v>
      </c>
    </row>
    <row r="220" spans="1:8" ht="16.2" thickBot="1" x14ac:dyDescent="0.35">
      <c r="A220" s="32" t="s">
        <v>433</v>
      </c>
      <c r="B220" s="38">
        <v>22</v>
      </c>
      <c r="C220" s="50" t="s">
        <v>1017</v>
      </c>
      <c r="D220" s="68">
        <f>'Unit Objectives'!G386</f>
        <v>14</v>
      </c>
      <c r="E220" s="68">
        <f>'Unit Objectives'!F386</f>
        <v>0</v>
      </c>
      <c r="F220" s="65">
        <f t="shared" si="4"/>
        <v>14</v>
      </c>
      <c r="G220" s="56">
        <v>33</v>
      </c>
      <c r="H220" s="57">
        <v>14</v>
      </c>
    </row>
    <row r="221" spans="1:8" ht="16.2" thickBot="1" x14ac:dyDescent="0.35">
      <c r="A221" s="32" t="s">
        <v>1004</v>
      </c>
      <c r="B221" s="38">
        <v>18</v>
      </c>
      <c r="C221" s="50" t="s">
        <v>1005</v>
      </c>
      <c r="D221" s="68">
        <f>'Unit Objectives'!G307</f>
        <v>31</v>
      </c>
      <c r="E221" s="68">
        <f>'Unit Objectives'!F307</f>
        <v>3</v>
      </c>
      <c r="F221" s="65">
        <f t="shared" si="4"/>
        <v>34</v>
      </c>
      <c r="G221" s="56">
        <v>48</v>
      </c>
      <c r="H221" s="57">
        <v>1</v>
      </c>
    </row>
    <row r="222" spans="1:8" ht="16.2" thickBot="1" x14ac:dyDescent="0.35">
      <c r="A222" s="32" t="s">
        <v>434</v>
      </c>
      <c r="B222" s="38">
        <v>21</v>
      </c>
      <c r="C222" s="50" t="s">
        <v>435</v>
      </c>
      <c r="D222" s="68">
        <f>'Unit Objectives'!G362</f>
        <v>4</v>
      </c>
      <c r="E222" s="68">
        <f>'Unit Objectives'!F362</f>
        <v>0</v>
      </c>
      <c r="F222" s="63">
        <f t="shared" si="4"/>
        <v>4</v>
      </c>
      <c r="G222" s="56">
        <v>31</v>
      </c>
      <c r="H222" s="57">
        <v>4</v>
      </c>
    </row>
    <row r="223" spans="1:8" ht="16.2" thickBot="1" x14ac:dyDescent="0.35">
      <c r="A223" s="32" t="s">
        <v>436</v>
      </c>
      <c r="B223" s="38">
        <v>19</v>
      </c>
      <c r="C223" s="50" t="s">
        <v>437</v>
      </c>
      <c r="D223" s="68">
        <f>'Unit Objectives'!G341</f>
        <v>8</v>
      </c>
      <c r="E223" s="68">
        <f>'Unit Objectives'!F341</f>
        <v>0</v>
      </c>
      <c r="F223" s="63">
        <f t="shared" si="4"/>
        <v>8</v>
      </c>
      <c r="G223" s="56">
        <v>47</v>
      </c>
      <c r="H223" s="57">
        <v>2</v>
      </c>
    </row>
    <row r="224" spans="1:8" ht="16.2" thickBot="1" x14ac:dyDescent="0.35">
      <c r="A224" s="32" t="s">
        <v>1018</v>
      </c>
      <c r="B224" s="38">
        <v>20</v>
      </c>
      <c r="C224" s="50" t="s">
        <v>1019</v>
      </c>
      <c r="D224" s="68">
        <f>'Unit Objectives'!G242</f>
        <v>0</v>
      </c>
      <c r="E224" s="68">
        <f>'Unit Objectives'!F242</f>
        <v>0</v>
      </c>
      <c r="F224" s="63">
        <f t="shared" si="4"/>
        <v>0</v>
      </c>
      <c r="G224" s="56">
        <v>20</v>
      </c>
      <c r="H224" s="57">
        <v>0</v>
      </c>
    </row>
    <row r="225" spans="1:8" ht="16.2" thickBot="1" x14ac:dyDescent="0.35">
      <c r="A225" s="32" t="s">
        <v>438</v>
      </c>
      <c r="B225" s="38">
        <v>22</v>
      </c>
      <c r="C225" s="50" t="s">
        <v>439</v>
      </c>
      <c r="D225" s="68">
        <f>'Unit Objectives'!G387</f>
        <v>0</v>
      </c>
      <c r="E225" s="68">
        <f>'Unit Objectives'!F387</f>
        <v>0</v>
      </c>
      <c r="F225" s="63">
        <f t="shared" si="4"/>
        <v>0</v>
      </c>
      <c r="G225" s="56">
        <v>16</v>
      </c>
      <c r="H225" s="57">
        <v>0</v>
      </c>
    </row>
    <row r="226" spans="1:8" ht="16.2" thickBot="1" x14ac:dyDescent="0.35">
      <c r="A226" s="32" t="s">
        <v>440</v>
      </c>
      <c r="B226" s="38">
        <v>18</v>
      </c>
      <c r="C226" s="50" t="s">
        <v>441</v>
      </c>
      <c r="D226" s="68">
        <f>'Unit Objectives'!G308</f>
        <v>1</v>
      </c>
      <c r="E226" s="68">
        <f>'Unit Objectives'!F308</f>
        <v>0</v>
      </c>
      <c r="F226" s="63">
        <f t="shared" si="4"/>
        <v>1</v>
      </c>
      <c r="G226" s="56">
        <v>38</v>
      </c>
      <c r="H226" s="57">
        <v>1</v>
      </c>
    </row>
    <row r="227" spans="1:8" ht="16.2" thickBot="1" x14ac:dyDescent="0.35">
      <c r="A227" s="32" t="s">
        <v>442</v>
      </c>
      <c r="B227" s="38">
        <v>17</v>
      </c>
      <c r="C227" s="50" t="s">
        <v>443</v>
      </c>
      <c r="D227" s="68">
        <f>'Unit Objectives'!G273</f>
        <v>3</v>
      </c>
      <c r="E227" s="68">
        <f>'Unit Objectives'!F273</f>
        <v>0</v>
      </c>
      <c r="F227" s="63">
        <f t="shared" si="4"/>
        <v>3</v>
      </c>
      <c r="G227" s="56">
        <v>37</v>
      </c>
      <c r="H227" s="57">
        <v>1</v>
      </c>
    </row>
    <row r="228" spans="1:8" ht="16.2" thickBot="1" x14ac:dyDescent="0.35">
      <c r="A228" s="32" t="s">
        <v>444</v>
      </c>
      <c r="B228" s="38">
        <v>14</v>
      </c>
      <c r="C228" s="50" t="s">
        <v>445</v>
      </c>
      <c r="D228" s="68">
        <f>'Unit Objectives'!G176</f>
        <v>35</v>
      </c>
      <c r="E228" s="68">
        <f>'Unit Objectives'!F176</f>
        <v>1</v>
      </c>
      <c r="F228" s="63">
        <f t="shared" si="4"/>
        <v>36</v>
      </c>
      <c r="G228" s="56">
        <v>92</v>
      </c>
      <c r="H228" s="57">
        <v>4</v>
      </c>
    </row>
    <row r="229" spans="1:8" ht="16.2" thickBot="1" x14ac:dyDescent="0.35">
      <c r="A229" s="32" t="s">
        <v>446</v>
      </c>
      <c r="B229" s="38">
        <v>12</v>
      </c>
      <c r="C229" s="50" t="s">
        <v>447</v>
      </c>
      <c r="D229" s="68">
        <f>'Unit Objectives'!G140</f>
        <v>0</v>
      </c>
      <c r="E229" s="68">
        <f>'Unit Objectives'!F140</f>
        <v>0</v>
      </c>
      <c r="F229" s="63">
        <f t="shared" si="4"/>
        <v>0</v>
      </c>
      <c r="G229" s="56">
        <v>21</v>
      </c>
      <c r="H229" s="57">
        <v>0</v>
      </c>
    </row>
    <row r="230" spans="1:8" ht="16.2" thickBot="1" x14ac:dyDescent="0.35">
      <c r="A230" s="32" t="s">
        <v>448</v>
      </c>
      <c r="B230" s="38">
        <v>17</v>
      </c>
      <c r="C230" s="50" t="s">
        <v>449</v>
      </c>
      <c r="D230" s="68">
        <f>'Unit Objectives'!G274</f>
        <v>1</v>
      </c>
      <c r="E230" s="68">
        <f>'Unit Objectives'!F274</f>
        <v>0</v>
      </c>
      <c r="F230" s="63">
        <f t="shared" si="4"/>
        <v>1</v>
      </c>
      <c r="G230" s="56">
        <v>25</v>
      </c>
      <c r="H230" s="57">
        <v>0</v>
      </c>
    </row>
    <row r="231" spans="1:8" ht="16.2" thickBot="1" x14ac:dyDescent="0.35">
      <c r="A231" s="32" t="s">
        <v>450</v>
      </c>
      <c r="B231" s="38">
        <v>13</v>
      </c>
      <c r="C231" s="50" t="s">
        <v>451</v>
      </c>
      <c r="D231" s="68">
        <f>'Unit Objectives'!G158</f>
        <v>7</v>
      </c>
      <c r="E231" s="68">
        <f>'Unit Objectives'!F158</f>
        <v>0</v>
      </c>
      <c r="F231" s="63">
        <f t="shared" si="4"/>
        <v>7</v>
      </c>
      <c r="G231" s="56">
        <v>9</v>
      </c>
      <c r="H231" s="57">
        <v>0</v>
      </c>
    </row>
    <row r="232" spans="1:8" ht="16.2" thickBot="1" x14ac:dyDescent="0.35">
      <c r="A232" s="32" t="s">
        <v>452</v>
      </c>
      <c r="B232" s="38">
        <v>13</v>
      </c>
      <c r="C232" s="50" t="s">
        <v>453</v>
      </c>
      <c r="D232" s="68">
        <f>'Unit Objectives'!G159</f>
        <v>5</v>
      </c>
      <c r="E232" s="68">
        <f>'Unit Objectives'!F159</f>
        <v>1</v>
      </c>
      <c r="F232" s="63">
        <f t="shared" si="4"/>
        <v>6</v>
      </c>
      <c r="G232" s="56">
        <v>55</v>
      </c>
      <c r="H232" s="57">
        <v>6</v>
      </c>
    </row>
    <row r="233" spans="1:8" ht="16.2" thickBot="1" x14ac:dyDescent="0.35">
      <c r="A233" s="32" t="s">
        <v>454</v>
      </c>
      <c r="B233" s="38">
        <v>21</v>
      </c>
      <c r="C233" s="50" t="s">
        <v>455</v>
      </c>
      <c r="D233" s="68">
        <f>'Unit Objectives'!G363</f>
        <v>3</v>
      </c>
      <c r="E233" s="68">
        <f>'Unit Objectives'!F363</f>
        <v>0</v>
      </c>
      <c r="F233" s="63">
        <f t="shared" si="4"/>
        <v>3</v>
      </c>
      <c r="G233" s="56">
        <v>26</v>
      </c>
      <c r="H233" s="57">
        <v>0</v>
      </c>
    </row>
    <row r="234" spans="1:8" ht="16.2" thickBot="1" x14ac:dyDescent="0.35">
      <c r="A234" s="32" t="s">
        <v>456</v>
      </c>
      <c r="B234" s="38">
        <v>22</v>
      </c>
      <c r="C234" s="50" t="s">
        <v>457</v>
      </c>
      <c r="D234" s="68">
        <f>'Unit Objectives'!G388</f>
        <v>14</v>
      </c>
      <c r="E234" s="68">
        <f>'Unit Objectives'!F388</f>
        <v>0</v>
      </c>
      <c r="F234" s="63">
        <f t="shared" si="4"/>
        <v>14</v>
      </c>
      <c r="G234" s="56">
        <v>77</v>
      </c>
      <c r="H234" s="57">
        <v>5</v>
      </c>
    </row>
    <row r="235" spans="1:8" ht="16.2" thickBot="1" x14ac:dyDescent="0.35">
      <c r="A235" s="32" t="s">
        <v>458</v>
      </c>
      <c r="B235" s="38">
        <v>24</v>
      </c>
      <c r="C235" s="50" t="s">
        <v>459</v>
      </c>
      <c r="D235" s="68">
        <f>'Unit Objectives'!G435</f>
        <v>4</v>
      </c>
      <c r="E235" s="68">
        <f>'Unit Objectives'!F435</f>
        <v>0</v>
      </c>
      <c r="F235" s="63">
        <f t="shared" si="4"/>
        <v>4</v>
      </c>
      <c r="G235" s="56">
        <v>8</v>
      </c>
      <c r="H235" s="57">
        <v>0</v>
      </c>
    </row>
    <row r="236" spans="1:8" ht="16.2" thickBot="1" x14ac:dyDescent="0.35">
      <c r="A236" s="32" t="s">
        <v>460</v>
      </c>
      <c r="B236" s="38">
        <v>17</v>
      </c>
      <c r="C236" s="50" t="s">
        <v>461</v>
      </c>
      <c r="D236" s="68">
        <f>'Unit Objectives'!G275</f>
        <v>0</v>
      </c>
      <c r="E236" s="68">
        <f>'Unit Objectives'!F275</f>
        <v>0</v>
      </c>
      <c r="F236" s="63">
        <f t="shared" si="4"/>
        <v>0</v>
      </c>
      <c r="G236" s="56">
        <v>21</v>
      </c>
      <c r="H236" s="57">
        <v>0</v>
      </c>
    </row>
    <row r="237" spans="1:8" ht="16.2" thickBot="1" x14ac:dyDescent="0.35">
      <c r="A237" s="32" t="s">
        <v>462</v>
      </c>
      <c r="B237" s="38">
        <v>11</v>
      </c>
      <c r="C237" s="50" t="s">
        <v>463</v>
      </c>
      <c r="D237" s="68">
        <f>'Unit Objectives'!G110</f>
        <v>0</v>
      </c>
      <c r="E237" s="68">
        <f>'Unit Objectives'!F110</f>
        <v>0</v>
      </c>
      <c r="F237" s="63">
        <f t="shared" si="4"/>
        <v>0</v>
      </c>
      <c r="G237" s="56">
        <v>33</v>
      </c>
      <c r="H237" s="57">
        <v>0</v>
      </c>
    </row>
    <row r="238" spans="1:8" ht="16.2" thickBot="1" x14ac:dyDescent="0.35">
      <c r="A238" s="32" t="s">
        <v>464</v>
      </c>
      <c r="B238" s="38">
        <v>24</v>
      </c>
      <c r="C238" s="50" t="s">
        <v>465</v>
      </c>
      <c r="D238" s="68">
        <f>'Unit Objectives'!G436</f>
        <v>1</v>
      </c>
      <c r="E238" s="68">
        <f>'Unit Objectives'!F436</f>
        <v>0</v>
      </c>
      <c r="F238" s="63">
        <f t="shared" si="4"/>
        <v>1</v>
      </c>
      <c r="G238" s="56">
        <v>18</v>
      </c>
      <c r="H238" s="57">
        <v>0</v>
      </c>
    </row>
    <row r="239" spans="1:8" ht="16.2" thickBot="1" x14ac:dyDescent="0.35">
      <c r="A239" s="32" t="s">
        <v>466</v>
      </c>
      <c r="B239" s="38">
        <v>20</v>
      </c>
      <c r="C239" s="50" t="s">
        <v>467</v>
      </c>
      <c r="D239" s="68">
        <f>'Unit Objectives'!G243</f>
        <v>1</v>
      </c>
      <c r="E239" s="68">
        <f>'Unit Objectives'!F243</f>
        <v>0</v>
      </c>
      <c r="F239" s="63">
        <f t="shared" si="4"/>
        <v>1</v>
      </c>
      <c r="G239" s="56">
        <v>32</v>
      </c>
      <c r="H239" s="57">
        <v>1</v>
      </c>
    </row>
    <row r="240" spans="1:8" ht="16.2" thickBot="1" x14ac:dyDescent="0.35">
      <c r="A240" s="32" t="s">
        <v>468</v>
      </c>
      <c r="B240" s="38">
        <v>19</v>
      </c>
      <c r="C240" s="50" t="s">
        <v>469</v>
      </c>
      <c r="D240" s="68">
        <f>'Unit Objectives'!G342</f>
        <v>16</v>
      </c>
      <c r="E240" s="68">
        <f>'Unit Objectives'!F342</f>
        <v>5</v>
      </c>
      <c r="F240" s="63">
        <f t="shared" si="4"/>
        <v>21</v>
      </c>
      <c r="G240" s="56">
        <v>14</v>
      </c>
      <c r="H240" s="57">
        <v>1</v>
      </c>
    </row>
    <row r="241" spans="1:8" ht="16.2" thickBot="1" x14ac:dyDescent="0.35">
      <c r="A241" s="32" t="s">
        <v>470</v>
      </c>
      <c r="B241" s="38">
        <v>17</v>
      </c>
      <c r="C241" s="50" t="s">
        <v>471</v>
      </c>
      <c r="D241" s="68">
        <f>'Unit Objectives'!G276</f>
        <v>21</v>
      </c>
      <c r="E241" s="68">
        <f>'Unit Objectives'!F276</f>
        <v>0</v>
      </c>
      <c r="F241" s="63">
        <f t="shared" si="4"/>
        <v>21</v>
      </c>
      <c r="G241" s="56">
        <v>70</v>
      </c>
      <c r="H241" s="57">
        <v>9</v>
      </c>
    </row>
    <row r="242" spans="1:8" ht="16.2" thickBot="1" x14ac:dyDescent="0.35">
      <c r="A242" s="32" t="s">
        <v>472</v>
      </c>
      <c r="B242" s="38">
        <v>14</v>
      </c>
      <c r="C242" s="50" t="s">
        <v>473</v>
      </c>
      <c r="D242" s="68">
        <f>'Unit Objectives'!G177</f>
        <v>21</v>
      </c>
      <c r="E242" s="68">
        <f>'Unit Objectives'!F177</f>
        <v>9</v>
      </c>
      <c r="F242" s="63">
        <f t="shared" si="4"/>
        <v>30</v>
      </c>
      <c r="G242" s="56">
        <v>41</v>
      </c>
      <c r="H242" s="57">
        <v>3</v>
      </c>
    </row>
    <row r="243" spans="1:8" ht="16.2" thickBot="1" x14ac:dyDescent="0.35">
      <c r="A243" s="32" t="s">
        <v>474</v>
      </c>
      <c r="B243" s="38">
        <v>8</v>
      </c>
      <c r="C243" s="50" t="s">
        <v>475</v>
      </c>
      <c r="D243" s="68">
        <f>'Unit Objectives'!G52</f>
        <v>25</v>
      </c>
      <c r="E243" s="68">
        <f>'Unit Objectives'!F52</f>
        <v>0</v>
      </c>
      <c r="F243" s="63">
        <f t="shared" si="4"/>
        <v>25</v>
      </c>
      <c r="G243" s="56">
        <v>48</v>
      </c>
      <c r="H243" s="57">
        <v>1</v>
      </c>
    </row>
    <row r="244" spans="1:8" ht="16.2" thickBot="1" x14ac:dyDescent="0.35">
      <c r="A244" s="32" t="s">
        <v>476</v>
      </c>
      <c r="B244" s="38">
        <v>17</v>
      </c>
      <c r="C244" s="50" t="s">
        <v>477</v>
      </c>
      <c r="D244" s="68">
        <f>'Unit Objectives'!G277</f>
        <v>1</v>
      </c>
      <c r="E244" s="68">
        <f>'Unit Objectives'!F277</f>
        <v>0</v>
      </c>
      <c r="F244" s="63">
        <f t="shared" si="4"/>
        <v>1</v>
      </c>
      <c r="G244" s="56">
        <v>32</v>
      </c>
      <c r="H244" s="57">
        <v>1</v>
      </c>
    </row>
    <row r="245" spans="1:8" ht="16.2" thickBot="1" x14ac:dyDescent="0.35">
      <c r="A245" s="32" t="s">
        <v>478</v>
      </c>
      <c r="B245" s="38">
        <v>19</v>
      </c>
      <c r="C245" s="50" t="s">
        <v>479</v>
      </c>
      <c r="D245" s="68">
        <f>'Unit Objectives'!G343</f>
        <v>1</v>
      </c>
      <c r="E245" s="68">
        <f>'Unit Objectives'!F343</f>
        <v>0</v>
      </c>
      <c r="F245" s="63">
        <f t="shared" si="4"/>
        <v>1</v>
      </c>
      <c r="G245" s="56">
        <v>20</v>
      </c>
      <c r="H245" s="57">
        <v>0</v>
      </c>
    </row>
    <row r="246" spans="1:8" ht="16.2" thickBot="1" x14ac:dyDescent="0.35">
      <c r="A246" s="32" t="s">
        <v>480</v>
      </c>
      <c r="B246" s="38">
        <v>25</v>
      </c>
      <c r="C246" s="50" t="s">
        <v>481</v>
      </c>
      <c r="D246" s="68">
        <f>'Unit Objectives'!G452</f>
        <v>0</v>
      </c>
      <c r="E246" s="68">
        <f>'Unit Objectives'!F452</f>
        <v>0</v>
      </c>
      <c r="F246" s="63">
        <f t="shared" si="4"/>
        <v>0</v>
      </c>
      <c r="G246" s="56">
        <v>91</v>
      </c>
      <c r="H246" s="57">
        <v>0</v>
      </c>
    </row>
    <row r="247" spans="1:8" ht="16.2" thickBot="1" x14ac:dyDescent="0.35">
      <c r="A247" s="32" t="s">
        <v>482</v>
      </c>
      <c r="B247" s="38">
        <v>5</v>
      </c>
      <c r="C247" s="50" t="s">
        <v>483</v>
      </c>
      <c r="D247" s="68">
        <f>'Unit Objectives'!G35</f>
        <v>0</v>
      </c>
      <c r="E247" s="68">
        <f>'Unit Objectives'!F35</f>
        <v>0</v>
      </c>
      <c r="F247" s="63">
        <f t="shared" si="4"/>
        <v>0</v>
      </c>
      <c r="G247" s="56">
        <v>11</v>
      </c>
      <c r="H247" s="57">
        <v>0</v>
      </c>
    </row>
    <row r="248" spans="1:8" ht="16.2" thickBot="1" x14ac:dyDescent="0.35">
      <c r="A248" s="32" t="s">
        <v>484</v>
      </c>
      <c r="B248" s="38">
        <v>17</v>
      </c>
      <c r="C248" s="50" t="s">
        <v>485</v>
      </c>
      <c r="D248" s="68">
        <f>'Unit Objectives'!G278</f>
        <v>3</v>
      </c>
      <c r="E248" s="68">
        <f>'Unit Objectives'!F278</f>
        <v>0</v>
      </c>
      <c r="F248" s="63">
        <f t="shared" si="4"/>
        <v>3</v>
      </c>
      <c r="G248" s="56">
        <v>47</v>
      </c>
      <c r="H248" s="57">
        <v>2</v>
      </c>
    </row>
    <row r="249" spans="1:8" ht="16.2" thickBot="1" x14ac:dyDescent="0.35">
      <c r="A249" s="32" t="s">
        <v>486</v>
      </c>
      <c r="B249" s="38">
        <v>5</v>
      </c>
      <c r="C249" s="50" t="s">
        <v>487</v>
      </c>
      <c r="D249" s="68">
        <f>'Unit Objectives'!G36</f>
        <v>3</v>
      </c>
      <c r="E249" s="68">
        <f>'Unit Objectives'!F36</f>
        <v>0</v>
      </c>
      <c r="F249" s="63">
        <f t="shared" si="4"/>
        <v>3</v>
      </c>
      <c r="G249" s="56">
        <v>16</v>
      </c>
      <c r="H249" s="57">
        <v>3</v>
      </c>
    </row>
    <row r="250" spans="1:8" ht="16.2" thickBot="1" x14ac:dyDescent="0.35">
      <c r="A250" s="32" t="s">
        <v>488</v>
      </c>
      <c r="B250" s="38">
        <v>11</v>
      </c>
      <c r="C250" s="50" t="s">
        <v>489</v>
      </c>
      <c r="D250" s="68">
        <f>'Unit Objectives'!G111</f>
        <v>30</v>
      </c>
      <c r="E250" s="68">
        <f>'Unit Objectives'!F111</f>
        <v>3</v>
      </c>
      <c r="F250" s="63">
        <f t="shared" si="4"/>
        <v>33</v>
      </c>
      <c r="G250" s="56">
        <v>72</v>
      </c>
      <c r="H250" s="57">
        <v>2</v>
      </c>
    </row>
    <row r="251" spans="1:8" ht="16.2" thickBot="1" x14ac:dyDescent="0.35">
      <c r="A251" s="32" t="s">
        <v>490</v>
      </c>
      <c r="B251" s="38">
        <v>20</v>
      </c>
      <c r="C251" s="50" t="s">
        <v>491</v>
      </c>
      <c r="D251" s="68">
        <f>'Unit Objectives'!G244</f>
        <v>0</v>
      </c>
      <c r="E251" s="68">
        <f>'Unit Objectives'!F244</f>
        <v>0</v>
      </c>
      <c r="F251" s="63">
        <f t="shared" si="4"/>
        <v>0</v>
      </c>
      <c r="G251" s="56">
        <v>13</v>
      </c>
      <c r="H251" s="57">
        <v>0</v>
      </c>
    </row>
    <row r="252" spans="1:8" ht="16.2" thickBot="1" x14ac:dyDescent="0.35">
      <c r="A252" s="32" t="s">
        <v>492</v>
      </c>
      <c r="B252" s="38">
        <v>19</v>
      </c>
      <c r="C252" s="50" t="s">
        <v>493</v>
      </c>
      <c r="D252" s="68">
        <f>'Unit Objectives'!G344</f>
        <v>1</v>
      </c>
      <c r="E252" s="68">
        <f>'Unit Objectives'!F344</f>
        <v>0</v>
      </c>
      <c r="F252" s="63">
        <f t="shared" si="4"/>
        <v>1</v>
      </c>
      <c r="G252" s="56">
        <v>22</v>
      </c>
      <c r="H252" s="57">
        <v>1</v>
      </c>
    </row>
    <row r="253" spans="1:8" ht="16.2" thickBot="1" x14ac:dyDescent="0.35">
      <c r="A253" s="32" t="s">
        <v>494</v>
      </c>
      <c r="B253" s="38">
        <v>17</v>
      </c>
      <c r="C253" s="50" t="s">
        <v>495</v>
      </c>
      <c r="D253" s="68">
        <f>'Unit Objectives'!G279</f>
        <v>4</v>
      </c>
      <c r="E253" s="68">
        <f>'Unit Objectives'!F279</f>
        <v>0</v>
      </c>
      <c r="F253" s="63">
        <f t="shared" si="4"/>
        <v>4</v>
      </c>
      <c r="G253" s="56">
        <v>24</v>
      </c>
      <c r="H253" s="57">
        <v>2</v>
      </c>
    </row>
    <row r="254" spans="1:8" ht="16.2" thickBot="1" x14ac:dyDescent="0.35">
      <c r="A254" s="32" t="s">
        <v>496</v>
      </c>
      <c r="B254" s="38">
        <v>20</v>
      </c>
      <c r="C254" s="50" t="s">
        <v>497</v>
      </c>
      <c r="D254" s="68">
        <f>'Unit Objectives'!G245</f>
        <v>4</v>
      </c>
      <c r="E254" s="68">
        <f>'Unit Objectives'!F245</f>
        <v>0</v>
      </c>
      <c r="F254" s="63">
        <f t="shared" si="4"/>
        <v>4</v>
      </c>
      <c r="G254" s="56">
        <v>25</v>
      </c>
      <c r="H254" s="57">
        <v>0</v>
      </c>
    </row>
    <row r="255" spans="1:8" ht="16.2" thickBot="1" x14ac:dyDescent="0.35">
      <c r="A255" s="32" t="s">
        <v>498</v>
      </c>
      <c r="B255" s="38">
        <v>17</v>
      </c>
      <c r="C255" s="50" t="s">
        <v>499</v>
      </c>
      <c r="D255" s="68">
        <f>'Unit Objectives'!G280</f>
        <v>2</v>
      </c>
      <c r="E255" s="68">
        <f>'Unit Objectives'!F280</f>
        <v>0</v>
      </c>
      <c r="F255" s="63">
        <f t="shared" si="4"/>
        <v>2</v>
      </c>
      <c r="G255" s="56">
        <v>28</v>
      </c>
      <c r="H255" s="57">
        <v>2</v>
      </c>
    </row>
    <row r="256" spans="1:8" ht="16.2" thickBot="1" x14ac:dyDescent="0.35">
      <c r="A256" s="32" t="s">
        <v>500</v>
      </c>
      <c r="B256" s="38">
        <v>18</v>
      </c>
      <c r="C256" s="50" t="s">
        <v>501</v>
      </c>
      <c r="D256" s="68">
        <f>'Unit Objectives'!G309</f>
        <v>0</v>
      </c>
      <c r="E256" s="68">
        <f>'Unit Objectives'!F309</f>
        <v>0</v>
      </c>
      <c r="F256" s="63">
        <f t="shared" si="4"/>
        <v>0</v>
      </c>
      <c r="G256" s="56">
        <v>32</v>
      </c>
      <c r="H256" s="57">
        <v>0</v>
      </c>
    </row>
    <row r="257" spans="1:8" ht="16.2" thickBot="1" x14ac:dyDescent="0.35">
      <c r="A257" s="32" t="s">
        <v>502</v>
      </c>
      <c r="B257" s="38">
        <v>15</v>
      </c>
      <c r="C257" s="50" t="s">
        <v>503</v>
      </c>
      <c r="D257" s="68">
        <f>'Unit Objectives'!G199</f>
        <v>2</v>
      </c>
      <c r="E257" s="68">
        <f>'Unit Objectives'!F199</f>
        <v>0</v>
      </c>
      <c r="F257" s="63">
        <f t="shared" si="4"/>
        <v>2</v>
      </c>
      <c r="G257" s="56">
        <v>85</v>
      </c>
      <c r="H257" s="57">
        <v>2</v>
      </c>
    </row>
    <row r="258" spans="1:8" ht="16.2" thickBot="1" x14ac:dyDescent="0.35">
      <c r="A258" s="32" t="s">
        <v>504</v>
      </c>
      <c r="B258" s="38">
        <v>25</v>
      </c>
      <c r="C258" s="50" t="s">
        <v>505</v>
      </c>
      <c r="D258" s="68">
        <f>'Unit Objectives'!G453</f>
        <v>2</v>
      </c>
      <c r="E258" s="68">
        <f>'Unit Objectives'!F453</f>
        <v>0</v>
      </c>
      <c r="F258" s="63">
        <f t="shared" si="4"/>
        <v>2</v>
      </c>
      <c r="G258" s="56">
        <v>24</v>
      </c>
      <c r="H258" s="57">
        <v>2</v>
      </c>
    </row>
    <row r="259" spans="1:8" ht="16.2" thickBot="1" x14ac:dyDescent="0.35">
      <c r="A259" s="32" t="s">
        <v>506</v>
      </c>
      <c r="B259" s="38">
        <v>25</v>
      </c>
      <c r="C259" s="50" t="s">
        <v>507</v>
      </c>
      <c r="D259" s="68">
        <f>'Unit Objectives'!G454</f>
        <v>1</v>
      </c>
      <c r="E259" s="68">
        <f>'Unit Objectives'!F454</f>
        <v>0</v>
      </c>
      <c r="F259" s="63">
        <f t="shared" si="4"/>
        <v>1</v>
      </c>
      <c r="G259" s="56">
        <v>57</v>
      </c>
      <c r="H259" s="57">
        <v>1</v>
      </c>
    </row>
    <row r="260" spans="1:8" ht="16.2" thickBot="1" x14ac:dyDescent="0.35">
      <c r="A260" s="32" t="s">
        <v>508</v>
      </c>
      <c r="B260" s="38">
        <v>20</v>
      </c>
      <c r="C260" s="50" t="s">
        <v>509</v>
      </c>
      <c r="D260" s="68">
        <f>'Unit Objectives'!G246</f>
        <v>9</v>
      </c>
      <c r="E260" s="68">
        <f>'Unit Objectives'!F246</f>
        <v>0</v>
      </c>
      <c r="F260" s="63">
        <f t="shared" si="4"/>
        <v>9</v>
      </c>
      <c r="G260" s="56">
        <v>33</v>
      </c>
      <c r="H260" s="57">
        <v>0</v>
      </c>
    </row>
    <row r="261" spans="1:8" ht="16.2" thickBot="1" x14ac:dyDescent="0.35">
      <c r="A261" s="32" t="s">
        <v>510</v>
      </c>
      <c r="B261" s="38">
        <v>19</v>
      </c>
      <c r="C261" s="50" t="s">
        <v>511</v>
      </c>
      <c r="D261" s="68">
        <f>'Unit Objectives'!G345</f>
        <v>1</v>
      </c>
      <c r="E261" s="68">
        <f>'Unit Objectives'!F345</f>
        <v>0</v>
      </c>
      <c r="F261" s="63">
        <f t="shared" si="4"/>
        <v>1</v>
      </c>
      <c r="G261" s="56">
        <v>29</v>
      </c>
      <c r="H261" s="57">
        <v>1</v>
      </c>
    </row>
    <row r="262" spans="1:8" ht="16.2" thickBot="1" x14ac:dyDescent="0.35">
      <c r="A262" s="32" t="s">
        <v>512</v>
      </c>
      <c r="B262" s="38">
        <v>12</v>
      </c>
      <c r="C262" s="50" t="s">
        <v>513</v>
      </c>
      <c r="D262" s="68">
        <f>'Unit Objectives'!G141</f>
        <v>1</v>
      </c>
      <c r="E262" s="68">
        <f>'Unit Objectives'!F141</f>
        <v>0</v>
      </c>
      <c r="F262" s="63">
        <f t="shared" si="4"/>
        <v>1</v>
      </c>
      <c r="G262" s="56">
        <v>13</v>
      </c>
      <c r="H262" s="57">
        <v>0</v>
      </c>
    </row>
    <row r="263" spans="1:8" ht="16.2" thickBot="1" x14ac:dyDescent="0.35">
      <c r="A263" s="32" t="s">
        <v>514</v>
      </c>
      <c r="B263" s="38">
        <v>17</v>
      </c>
      <c r="C263" s="50" t="s">
        <v>515</v>
      </c>
      <c r="D263" s="68">
        <f>'Unit Objectives'!G281</f>
        <v>8</v>
      </c>
      <c r="E263" s="68">
        <f>'Unit Objectives'!F281</f>
        <v>0</v>
      </c>
      <c r="F263" s="63">
        <f t="shared" si="4"/>
        <v>8</v>
      </c>
      <c r="G263" s="56">
        <v>66</v>
      </c>
      <c r="H263" s="57">
        <v>7</v>
      </c>
    </row>
    <row r="264" spans="1:8" ht="16.2" thickBot="1" x14ac:dyDescent="0.35">
      <c r="A264" s="32" t="s">
        <v>516</v>
      </c>
      <c r="B264" s="38">
        <v>12</v>
      </c>
      <c r="C264" s="50" t="s">
        <v>517</v>
      </c>
      <c r="D264" s="68">
        <f>'Unit Objectives'!G142</f>
        <v>2</v>
      </c>
      <c r="E264" s="68">
        <f>'Unit Objectives'!F142</f>
        <v>0</v>
      </c>
      <c r="F264" s="63">
        <f t="shared" si="4"/>
        <v>2</v>
      </c>
      <c r="G264" s="56">
        <v>23</v>
      </c>
      <c r="H264" s="57">
        <v>2</v>
      </c>
    </row>
    <row r="265" spans="1:8" ht="16.2" thickBot="1" x14ac:dyDescent="0.35">
      <c r="A265" s="32" t="s">
        <v>518</v>
      </c>
      <c r="B265" s="38">
        <v>22</v>
      </c>
      <c r="C265" s="50" t="s">
        <v>519</v>
      </c>
      <c r="D265" s="68">
        <f>'Unit Objectives'!G389</f>
        <v>16</v>
      </c>
      <c r="E265" s="68">
        <f>'Unit Objectives'!F389</f>
        <v>0</v>
      </c>
      <c r="F265" s="63">
        <f t="shared" si="4"/>
        <v>16</v>
      </c>
      <c r="G265" s="56">
        <v>17</v>
      </c>
      <c r="H265" s="57">
        <v>16</v>
      </c>
    </row>
    <row r="266" spans="1:8" ht="16.2" thickBot="1" x14ac:dyDescent="0.35">
      <c r="A266" s="32" t="s">
        <v>520</v>
      </c>
      <c r="B266" s="38">
        <v>11</v>
      </c>
      <c r="C266" s="50" t="s">
        <v>521</v>
      </c>
      <c r="D266" s="68">
        <f>'Unit Objectives'!G112</f>
        <v>8</v>
      </c>
      <c r="E266" s="68">
        <f>'Unit Objectives'!F112</f>
        <v>0</v>
      </c>
      <c r="F266" s="63">
        <f t="shared" si="4"/>
        <v>8</v>
      </c>
      <c r="G266" s="56">
        <v>112</v>
      </c>
      <c r="H266" s="57">
        <v>2</v>
      </c>
    </row>
    <row r="267" spans="1:8" ht="16.2" thickBot="1" x14ac:dyDescent="0.35">
      <c r="A267" s="32" t="s">
        <v>522</v>
      </c>
      <c r="B267" s="38">
        <v>12</v>
      </c>
      <c r="C267" s="50" t="s">
        <v>523</v>
      </c>
      <c r="D267" s="68">
        <f>'Unit Objectives'!G143</f>
        <v>13</v>
      </c>
      <c r="E267" s="68">
        <f>'Unit Objectives'!F143</f>
        <v>2</v>
      </c>
      <c r="F267" s="63">
        <f t="shared" si="4"/>
        <v>15</v>
      </c>
      <c r="G267" s="56">
        <v>61</v>
      </c>
      <c r="H267" s="57">
        <v>1</v>
      </c>
    </row>
    <row r="268" spans="1:8" ht="16.2" thickBot="1" x14ac:dyDescent="0.35">
      <c r="A268" s="32" t="s">
        <v>524</v>
      </c>
      <c r="B268" s="38">
        <v>12</v>
      </c>
      <c r="C268" s="50" t="s">
        <v>525</v>
      </c>
      <c r="D268" s="68">
        <f>'Unit Objectives'!G144</f>
        <v>14</v>
      </c>
      <c r="E268" s="68">
        <f>'Unit Objectives'!F144</f>
        <v>8</v>
      </c>
      <c r="F268" s="63">
        <f t="shared" si="4"/>
        <v>22</v>
      </c>
      <c r="G268" s="56">
        <v>57</v>
      </c>
      <c r="H268" s="57">
        <v>3</v>
      </c>
    </row>
    <row r="269" spans="1:8" ht="16.2" thickBot="1" x14ac:dyDescent="0.35">
      <c r="A269" s="32" t="s">
        <v>526</v>
      </c>
      <c r="B269" s="38">
        <v>11</v>
      </c>
      <c r="C269" s="50" t="s">
        <v>527</v>
      </c>
      <c r="D269" s="68">
        <f>'Unit Objectives'!G113</f>
        <v>12</v>
      </c>
      <c r="E269" s="68">
        <f>'Unit Objectives'!F113</f>
        <v>0</v>
      </c>
      <c r="F269" s="63">
        <f t="shared" si="4"/>
        <v>12</v>
      </c>
      <c r="G269" s="56">
        <v>25</v>
      </c>
      <c r="H269" s="57">
        <v>12</v>
      </c>
    </row>
    <row r="270" spans="1:8" ht="16.2" thickBot="1" x14ac:dyDescent="0.35">
      <c r="A270" s="32" t="s">
        <v>528</v>
      </c>
      <c r="B270" s="38">
        <v>14</v>
      </c>
      <c r="C270" s="50" t="s">
        <v>529</v>
      </c>
      <c r="D270" s="68">
        <f>'Unit Objectives'!G178</f>
        <v>1</v>
      </c>
      <c r="E270" s="68">
        <f>'Unit Objectives'!F178</f>
        <v>0</v>
      </c>
      <c r="F270" s="63">
        <f t="shared" si="4"/>
        <v>1</v>
      </c>
      <c r="G270" s="56">
        <v>26</v>
      </c>
      <c r="H270" s="57">
        <v>1</v>
      </c>
    </row>
    <row r="271" spans="1:8" ht="16.2" thickBot="1" x14ac:dyDescent="0.35">
      <c r="A271" s="32" t="s">
        <v>530</v>
      </c>
      <c r="B271" s="38">
        <v>22</v>
      </c>
      <c r="C271" s="50" t="s">
        <v>531</v>
      </c>
      <c r="D271" s="68">
        <f>'Unit Objectives'!G390</f>
        <v>29</v>
      </c>
      <c r="E271" s="68">
        <f>'Unit Objectives'!F390</f>
        <v>1</v>
      </c>
      <c r="F271" s="63">
        <f t="shared" si="4"/>
        <v>30</v>
      </c>
      <c r="G271" s="56">
        <v>176</v>
      </c>
      <c r="H271" s="57">
        <v>1</v>
      </c>
    </row>
    <row r="272" spans="1:8" ht="16.2" thickBot="1" x14ac:dyDescent="0.35">
      <c r="A272" s="32" t="s">
        <v>532</v>
      </c>
      <c r="B272" s="38">
        <v>20</v>
      </c>
      <c r="C272" s="50" t="s">
        <v>533</v>
      </c>
      <c r="D272" s="68">
        <f>'Unit Objectives'!G247</f>
        <v>23</v>
      </c>
      <c r="E272" s="68">
        <f>'Unit Objectives'!F247</f>
        <v>11</v>
      </c>
      <c r="F272" s="63">
        <f t="shared" si="4"/>
        <v>34</v>
      </c>
      <c r="G272" s="56">
        <v>45</v>
      </c>
      <c r="H272" s="57">
        <v>1</v>
      </c>
    </row>
    <row r="273" spans="1:8" ht="16.2" thickBot="1" x14ac:dyDescent="0.35">
      <c r="A273" s="32" t="s">
        <v>534</v>
      </c>
      <c r="B273" s="38">
        <v>5</v>
      </c>
      <c r="C273" s="50" t="s">
        <v>535</v>
      </c>
      <c r="D273" s="68">
        <f>'Unit Objectives'!G37</f>
        <v>1</v>
      </c>
      <c r="E273" s="68">
        <f>'Unit Objectives'!F37</f>
        <v>0</v>
      </c>
      <c r="F273" s="63">
        <f t="shared" si="4"/>
        <v>1</v>
      </c>
      <c r="G273" s="56">
        <v>45</v>
      </c>
      <c r="H273" s="57">
        <v>1</v>
      </c>
    </row>
    <row r="274" spans="1:8" ht="16.2" thickBot="1" x14ac:dyDescent="0.35">
      <c r="A274" s="32" t="s">
        <v>536</v>
      </c>
      <c r="B274" s="38">
        <v>9</v>
      </c>
      <c r="C274" s="50" t="s">
        <v>537</v>
      </c>
      <c r="D274" s="68">
        <f>'Unit Objectives'!G64</f>
        <v>65</v>
      </c>
      <c r="E274" s="68">
        <f>'Unit Objectives'!F64</f>
        <v>7</v>
      </c>
      <c r="F274" s="63">
        <f t="shared" si="4"/>
        <v>72</v>
      </c>
      <c r="G274" s="56">
        <v>123</v>
      </c>
      <c r="H274" s="57">
        <v>0</v>
      </c>
    </row>
    <row r="275" spans="1:8" ht="16.2" thickBot="1" x14ac:dyDescent="0.35">
      <c r="A275" s="32" t="s">
        <v>538</v>
      </c>
      <c r="B275" s="38">
        <v>8</v>
      </c>
      <c r="C275" s="50" t="s">
        <v>539</v>
      </c>
      <c r="D275" s="68">
        <f>'Unit Objectives'!G53</f>
        <v>14</v>
      </c>
      <c r="E275" s="68">
        <f>'Unit Objectives'!F53</f>
        <v>0</v>
      </c>
      <c r="F275" s="63">
        <f t="shared" si="4"/>
        <v>14</v>
      </c>
      <c r="G275" s="56">
        <v>41</v>
      </c>
      <c r="H275" s="57">
        <v>1</v>
      </c>
    </row>
    <row r="276" spans="1:8" ht="16.2" thickBot="1" x14ac:dyDescent="0.35">
      <c r="A276" s="32" t="s">
        <v>540</v>
      </c>
      <c r="B276" s="38">
        <v>20</v>
      </c>
      <c r="C276" s="50" t="s">
        <v>541</v>
      </c>
      <c r="D276" s="68">
        <f>'Unit Objectives'!G248</f>
        <v>1</v>
      </c>
      <c r="E276" s="68">
        <f>'Unit Objectives'!F248</f>
        <v>0</v>
      </c>
      <c r="F276" s="63">
        <f t="shared" ref="F276:F333" si="5">SUM(D276:E276)</f>
        <v>1</v>
      </c>
      <c r="G276" s="56">
        <v>40</v>
      </c>
      <c r="H276" s="57">
        <v>1</v>
      </c>
    </row>
    <row r="277" spans="1:8" ht="16.2" thickBot="1" x14ac:dyDescent="0.35">
      <c r="A277" s="32" t="s">
        <v>542</v>
      </c>
      <c r="B277" s="38">
        <v>8</v>
      </c>
      <c r="C277" s="50" t="s">
        <v>543</v>
      </c>
      <c r="D277" s="68">
        <f>'Unit Objectives'!G54</f>
        <v>35</v>
      </c>
      <c r="E277" s="68">
        <f>'Unit Objectives'!F54</f>
        <v>3</v>
      </c>
      <c r="F277" s="63">
        <f t="shared" si="5"/>
        <v>38</v>
      </c>
      <c r="G277" s="56">
        <v>85</v>
      </c>
      <c r="H277" s="57">
        <v>0</v>
      </c>
    </row>
    <row r="278" spans="1:8" ht="16.2" thickBot="1" x14ac:dyDescent="0.35">
      <c r="A278" s="32" t="s">
        <v>544</v>
      </c>
      <c r="B278" s="38">
        <v>5</v>
      </c>
      <c r="C278" s="50" t="s">
        <v>545</v>
      </c>
      <c r="D278" s="68">
        <f>'Unit Objectives'!G38</f>
        <v>0</v>
      </c>
      <c r="E278" s="68">
        <f>'Unit Objectives'!F38</f>
        <v>0</v>
      </c>
      <c r="F278" s="63">
        <f t="shared" si="5"/>
        <v>0</v>
      </c>
      <c r="G278" s="56">
        <v>16</v>
      </c>
      <c r="H278" s="57">
        <v>0</v>
      </c>
    </row>
    <row r="279" spans="1:8" ht="16.2" thickBot="1" x14ac:dyDescent="0.35">
      <c r="A279" s="32" t="s">
        <v>546</v>
      </c>
      <c r="B279" s="38">
        <v>18</v>
      </c>
      <c r="C279" s="50" t="s">
        <v>547</v>
      </c>
      <c r="D279" s="68">
        <f>'Unit Objectives'!G310</f>
        <v>2</v>
      </c>
      <c r="E279" s="68">
        <f>'Unit Objectives'!F310</f>
        <v>0</v>
      </c>
      <c r="F279" s="63">
        <f t="shared" si="5"/>
        <v>2</v>
      </c>
      <c r="G279" s="56">
        <v>16</v>
      </c>
      <c r="H279" s="57">
        <v>0</v>
      </c>
    </row>
    <row r="280" spans="1:8" ht="16.2" thickBot="1" x14ac:dyDescent="0.35">
      <c r="A280" s="32" t="s">
        <v>548</v>
      </c>
      <c r="B280" s="38">
        <v>22</v>
      </c>
      <c r="C280" s="50" t="s">
        <v>549</v>
      </c>
      <c r="D280" s="68">
        <f>'Unit Objectives'!G391</f>
        <v>0</v>
      </c>
      <c r="E280" s="68">
        <f>'Unit Objectives'!F391</f>
        <v>0</v>
      </c>
      <c r="F280" s="63">
        <f t="shared" si="5"/>
        <v>0</v>
      </c>
      <c r="G280" s="56">
        <v>18</v>
      </c>
      <c r="H280" s="57">
        <v>0</v>
      </c>
    </row>
    <row r="281" spans="1:8" ht="16.2" thickBot="1" x14ac:dyDescent="0.35">
      <c r="A281" s="32" t="s">
        <v>550</v>
      </c>
      <c r="B281" s="38">
        <v>10</v>
      </c>
      <c r="C281" s="50" t="s">
        <v>551</v>
      </c>
      <c r="D281" s="68">
        <f>'Unit Objectives'!G78</f>
        <v>14</v>
      </c>
      <c r="E281" s="68">
        <f>'Unit Objectives'!F78</f>
        <v>0</v>
      </c>
      <c r="F281" s="63">
        <f t="shared" si="5"/>
        <v>14</v>
      </c>
      <c r="G281" s="56">
        <v>111</v>
      </c>
      <c r="H281" s="57">
        <v>11</v>
      </c>
    </row>
    <row r="282" spans="1:8" ht="16.2" thickBot="1" x14ac:dyDescent="0.35">
      <c r="A282" s="32" t="s">
        <v>552</v>
      </c>
      <c r="B282" s="38">
        <v>22</v>
      </c>
      <c r="C282" s="50" t="s">
        <v>553</v>
      </c>
      <c r="D282" s="68">
        <f>'Unit Objectives'!G392</f>
        <v>0</v>
      </c>
      <c r="E282" s="68">
        <f>'Unit Objectives'!F392</f>
        <v>0</v>
      </c>
      <c r="F282" s="63">
        <f t="shared" si="5"/>
        <v>0</v>
      </c>
      <c r="G282" s="56">
        <v>13</v>
      </c>
      <c r="H282" s="57">
        <v>0</v>
      </c>
    </row>
    <row r="283" spans="1:8" ht="16.2" thickBot="1" x14ac:dyDescent="0.35">
      <c r="A283" s="32" t="s">
        <v>554</v>
      </c>
      <c r="B283" s="38">
        <v>4</v>
      </c>
      <c r="C283" s="50" t="s">
        <v>555</v>
      </c>
      <c r="D283" s="68">
        <f>'Unit Objectives'!G27</f>
        <v>3</v>
      </c>
      <c r="E283" s="68">
        <f>'Unit Objectives'!F27</f>
        <v>0</v>
      </c>
      <c r="F283" s="63">
        <f t="shared" si="5"/>
        <v>3</v>
      </c>
      <c r="G283" s="56">
        <v>18</v>
      </c>
      <c r="H283" s="57">
        <v>2</v>
      </c>
    </row>
    <row r="284" spans="1:8" ht="16.2" thickBot="1" x14ac:dyDescent="0.35">
      <c r="A284" s="32" t="s">
        <v>556</v>
      </c>
      <c r="B284" s="38">
        <v>17</v>
      </c>
      <c r="C284" s="50" t="s">
        <v>557</v>
      </c>
      <c r="D284" s="68">
        <f>'Unit Objectives'!G282</f>
        <v>0</v>
      </c>
      <c r="E284" s="68">
        <f>'Unit Objectives'!F282</f>
        <v>0</v>
      </c>
      <c r="F284" s="63">
        <f t="shared" si="5"/>
        <v>0</v>
      </c>
      <c r="G284" s="56">
        <v>12</v>
      </c>
      <c r="H284" s="57">
        <v>0</v>
      </c>
    </row>
    <row r="285" spans="1:8" ht="16.2" thickBot="1" x14ac:dyDescent="0.35">
      <c r="A285" s="32" t="s">
        <v>558</v>
      </c>
      <c r="B285" s="38">
        <v>13</v>
      </c>
      <c r="C285" s="50" t="s">
        <v>559</v>
      </c>
      <c r="D285" s="68">
        <f>'Unit Objectives'!G160</f>
        <v>3</v>
      </c>
      <c r="E285" s="68">
        <f>'Unit Objectives'!F160</f>
        <v>0</v>
      </c>
      <c r="F285" s="63">
        <f t="shared" si="5"/>
        <v>3</v>
      </c>
      <c r="G285" s="56">
        <v>13</v>
      </c>
      <c r="H285" s="57">
        <v>3</v>
      </c>
    </row>
    <row r="286" spans="1:8" ht="16.2" thickBot="1" x14ac:dyDescent="0.35">
      <c r="A286" s="32" t="s">
        <v>560</v>
      </c>
      <c r="B286" s="38">
        <v>21</v>
      </c>
      <c r="C286" s="50" t="s">
        <v>561</v>
      </c>
      <c r="D286" s="68">
        <f>'Unit Objectives'!G364</f>
        <v>0</v>
      </c>
      <c r="E286" s="68">
        <f>'Unit Objectives'!F364</f>
        <v>0</v>
      </c>
      <c r="F286" s="63">
        <f t="shared" si="5"/>
        <v>0</v>
      </c>
      <c r="G286" s="56">
        <v>23</v>
      </c>
      <c r="H286" s="57">
        <v>0</v>
      </c>
    </row>
    <row r="287" spans="1:8" ht="16.2" thickBot="1" x14ac:dyDescent="0.35">
      <c r="A287" s="32" t="s">
        <v>562</v>
      </c>
      <c r="B287" s="38">
        <v>19</v>
      </c>
      <c r="C287" s="50" t="s">
        <v>563</v>
      </c>
      <c r="D287" s="68">
        <f>'Unit Objectives'!G346</f>
        <v>0</v>
      </c>
      <c r="E287" s="68">
        <f>'Unit Objectives'!F346</f>
        <v>0</v>
      </c>
      <c r="F287" s="63">
        <f t="shared" si="5"/>
        <v>0</v>
      </c>
      <c r="G287" s="56">
        <v>70</v>
      </c>
      <c r="H287" s="57">
        <v>0</v>
      </c>
    </row>
    <row r="288" spans="1:8" ht="16.2" thickBot="1" x14ac:dyDescent="0.35">
      <c r="A288" s="32" t="s">
        <v>564</v>
      </c>
      <c r="B288" s="38">
        <v>4</v>
      </c>
      <c r="C288" s="50" t="s">
        <v>565</v>
      </c>
      <c r="D288" s="68">
        <f>'Unit Objectives'!G28</f>
        <v>22</v>
      </c>
      <c r="E288" s="68">
        <f>'Unit Objectives'!F28</f>
        <v>3</v>
      </c>
      <c r="F288" s="63">
        <f t="shared" si="5"/>
        <v>25</v>
      </c>
      <c r="G288" s="56">
        <v>35</v>
      </c>
      <c r="H288" s="57">
        <v>6</v>
      </c>
    </row>
    <row r="289" spans="1:8" ht="16.2" thickBot="1" x14ac:dyDescent="0.35">
      <c r="A289" s="32" t="s">
        <v>566</v>
      </c>
      <c r="B289" s="38">
        <v>17</v>
      </c>
      <c r="C289" s="50" t="s">
        <v>567</v>
      </c>
      <c r="D289" s="68">
        <f>'Unit Objectives'!G283</f>
        <v>0</v>
      </c>
      <c r="E289" s="68">
        <f>'Unit Objectives'!F283</f>
        <v>0</v>
      </c>
      <c r="F289" s="63">
        <f t="shared" si="5"/>
        <v>0</v>
      </c>
      <c r="G289" s="56">
        <v>11</v>
      </c>
      <c r="H289" s="57">
        <v>0</v>
      </c>
    </row>
    <row r="290" spans="1:8" ht="16.2" thickBot="1" x14ac:dyDescent="0.35">
      <c r="A290" s="32" t="s">
        <v>568</v>
      </c>
      <c r="B290" s="38">
        <v>10</v>
      </c>
      <c r="C290" s="50" t="s">
        <v>569</v>
      </c>
      <c r="D290" s="68">
        <f>'Unit Objectives'!G79</f>
        <v>0</v>
      </c>
      <c r="E290" s="68">
        <f>'Unit Objectives'!F79</f>
        <v>0</v>
      </c>
      <c r="F290" s="63">
        <f t="shared" si="5"/>
        <v>0</v>
      </c>
      <c r="G290" s="56">
        <v>9</v>
      </c>
      <c r="H290" s="57">
        <v>0</v>
      </c>
    </row>
    <row r="291" spans="1:8" ht="16.2" thickBot="1" x14ac:dyDescent="0.35">
      <c r="A291" s="32" t="s">
        <v>570</v>
      </c>
      <c r="B291" s="38">
        <v>13</v>
      </c>
      <c r="C291" s="50" t="s">
        <v>571</v>
      </c>
      <c r="D291" s="68">
        <f>'Unit Objectives'!G161</f>
        <v>15</v>
      </c>
      <c r="E291" s="68">
        <f>'Unit Objectives'!F161</f>
        <v>0</v>
      </c>
      <c r="F291" s="63">
        <f t="shared" si="5"/>
        <v>15</v>
      </c>
      <c r="G291" s="56">
        <v>16</v>
      </c>
      <c r="H291" s="57">
        <v>0</v>
      </c>
    </row>
    <row r="292" spans="1:8" ht="16.2" thickBot="1" x14ac:dyDescent="0.35">
      <c r="A292" s="32" t="s">
        <v>572</v>
      </c>
      <c r="B292" s="38">
        <v>10</v>
      </c>
      <c r="C292" s="50" t="s">
        <v>573</v>
      </c>
      <c r="D292" s="68">
        <f>'Unit Objectives'!G80</f>
        <v>1</v>
      </c>
      <c r="E292" s="68">
        <f>'Unit Objectives'!F80</f>
        <v>0</v>
      </c>
      <c r="F292" s="63">
        <f t="shared" si="5"/>
        <v>1</v>
      </c>
      <c r="G292" s="56">
        <v>9</v>
      </c>
      <c r="H292" s="57">
        <v>1</v>
      </c>
    </row>
    <row r="293" spans="1:8" ht="16.2" thickBot="1" x14ac:dyDescent="0.35">
      <c r="A293" s="32" t="s">
        <v>574</v>
      </c>
      <c r="B293" s="38">
        <v>15</v>
      </c>
      <c r="C293" s="50" t="s">
        <v>575</v>
      </c>
      <c r="D293" s="68">
        <f>'Unit Objectives'!G200</f>
        <v>49</v>
      </c>
      <c r="E293" s="68">
        <f>'Unit Objectives'!F200</f>
        <v>4</v>
      </c>
      <c r="F293" s="63">
        <f t="shared" si="5"/>
        <v>53</v>
      </c>
      <c r="G293" s="56">
        <v>72</v>
      </c>
      <c r="H293" s="57">
        <v>0</v>
      </c>
    </row>
    <row r="294" spans="1:8" ht="16.2" thickBot="1" x14ac:dyDescent="0.35">
      <c r="A294" s="32" t="s">
        <v>576</v>
      </c>
      <c r="B294" s="38">
        <v>17</v>
      </c>
      <c r="C294" s="50" t="s">
        <v>577</v>
      </c>
      <c r="D294" s="68">
        <f>'Unit Objectives'!G284</f>
        <v>0</v>
      </c>
      <c r="E294" s="68">
        <f>'Unit Objectives'!F284</f>
        <v>0</v>
      </c>
      <c r="F294" s="63">
        <f t="shared" si="5"/>
        <v>0</v>
      </c>
      <c r="G294" s="56">
        <v>21</v>
      </c>
      <c r="H294" s="57">
        <v>0</v>
      </c>
    </row>
    <row r="295" spans="1:8" ht="16.2" thickBot="1" x14ac:dyDescent="0.35">
      <c r="A295" s="32" t="s">
        <v>578</v>
      </c>
      <c r="B295" s="38">
        <v>18</v>
      </c>
      <c r="C295" s="50" t="s">
        <v>579</v>
      </c>
      <c r="D295" s="68">
        <f>'Unit Objectives'!G311</f>
        <v>7</v>
      </c>
      <c r="E295" s="68">
        <f>'Unit Objectives'!F311</f>
        <v>0</v>
      </c>
      <c r="F295" s="63">
        <f t="shared" si="5"/>
        <v>7</v>
      </c>
      <c r="G295" s="56">
        <v>69</v>
      </c>
      <c r="H295" s="57">
        <v>2</v>
      </c>
    </row>
    <row r="296" spans="1:8" ht="16.2" thickBot="1" x14ac:dyDescent="0.35">
      <c r="A296" s="32" t="s">
        <v>580</v>
      </c>
      <c r="B296" s="38">
        <v>21</v>
      </c>
      <c r="C296" s="50" t="s">
        <v>581</v>
      </c>
      <c r="D296" s="68">
        <f>'Unit Objectives'!G365</f>
        <v>1</v>
      </c>
      <c r="E296" s="68">
        <f>'Unit Objectives'!F365</f>
        <v>0</v>
      </c>
      <c r="F296" s="63">
        <f t="shared" si="5"/>
        <v>1</v>
      </c>
      <c r="G296" s="56">
        <v>8</v>
      </c>
      <c r="H296" s="57">
        <v>1</v>
      </c>
    </row>
    <row r="297" spans="1:8" ht="16.2" thickBot="1" x14ac:dyDescent="0.35">
      <c r="A297" s="32" t="s">
        <v>582</v>
      </c>
      <c r="B297" s="38">
        <v>18</v>
      </c>
      <c r="C297" s="50" t="s">
        <v>583</v>
      </c>
      <c r="D297" s="68">
        <f>'Unit Objectives'!G312</f>
        <v>20</v>
      </c>
      <c r="E297" s="68">
        <f>'Unit Objectives'!F312</f>
        <v>0</v>
      </c>
      <c r="F297" s="63">
        <f t="shared" si="5"/>
        <v>20</v>
      </c>
      <c r="G297" s="56">
        <v>52</v>
      </c>
      <c r="H297" s="57">
        <v>18</v>
      </c>
    </row>
    <row r="298" spans="1:8" ht="16.2" thickBot="1" x14ac:dyDescent="0.35">
      <c r="A298" s="32" t="s">
        <v>584</v>
      </c>
      <c r="B298" s="38">
        <v>14</v>
      </c>
      <c r="C298" s="50" t="s">
        <v>585</v>
      </c>
      <c r="D298" s="68">
        <f>'Unit Objectives'!G179</f>
        <v>29</v>
      </c>
      <c r="E298" s="68">
        <f>'Unit Objectives'!F179</f>
        <v>2</v>
      </c>
      <c r="F298" s="63">
        <f t="shared" si="5"/>
        <v>31</v>
      </c>
      <c r="G298" s="56">
        <v>29</v>
      </c>
      <c r="H298" s="57">
        <v>8</v>
      </c>
    </row>
    <row r="299" spans="1:8" ht="16.2" thickBot="1" x14ac:dyDescent="0.35">
      <c r="A299" s="32" t="s">
        <v>586</v>
      </c>
      <c r="B299" s="38">
        <v>18</v>
      </c>
      <c r="C299" s="50" t="s">
        <v>587</v>
      </c>
      <c r="D299" s="68">
        <f>'Unit Objectives'!G313</f>
        <v>1</v>
      </c>
      <c r="E299" s="68">
        <f>'Unit Objectives'!F313</f>
        <v>0</v>
      </c>
      <c r="F299" s="63">
        <f t="shared" si="5"/>
        <v>1</v>
      </c>
      <c r="G299" s="56">
        <v>22</v>
      </c>
      <c r="H299" s="57">
        <v>1</v>
      </c>
    </row>
    <row r="300" spans="1:8" ht="16.2" thickBot="1" x14ac:dyDescent="0.35">
      <c r="A300" s="32" t="s">
        <v>588</v>
      </c>
      <c r="B300" s="38">
        <v>19</v>
      </c>
      <c r="C300" s="50" t="s">
        <v>589</v>
      </c>
      <c r="D300" s="68">
        <f>'Unit Objectives'!G347</f>
        <v>1</v>
      </c>
      <c r="E300" s="68">
        <f>'Unit Objectives'!F347</f>
        <v>0</v>
      </c>
      <c r="F300" s="63">
        <f t="shared" si="5"/>
        <v>1</v>
      </c>
      <c r="G300" s="56">
        <v>33</v>
      </c>
      <c r="H300" s="57">
        <v>1</v>
      </c>
    </row>
    <row r="301" spans="1:8" ht="16.2" thickBot="1" x14ac:dyDescent="0.35">
      <c r="A301" s="32" t="s">
        <v>590</v>
      </c>
      <c r="B301" s="38">
        <v>10</v>
      </c>
      <c r="C301" s="50" t="s">
        <v>591</v>
      </c>
      <c r="D301" s="68">
        <f>'Unit Objectives'!G81</f>
        <v>43</v>
      </c>
      <c r="E301" s="68">
        <f>'Unit Objectives'!F81</f>
        <v>0</v>
      </c>
      <c r="F301" s="63">
        <f t="shared" si="5"/>
        <v>43</v>
      </c>
      <c r="G301" s="56">
        <v>85</v>
      </c>
      <c r="H301" s="57">
        <v>0</v>
      </c>
    </row>
    <row r="302" spans="1:8" ht="16.2" thickBot="1" x14ac:dyDescent="0.35">
      <c r="A302" s="32" t="s">
        <v>592</v>
      </c>
      <c r="B302" s="38">
        <v>18</v>
      </c>
      <c r="C302" s="50" t="s">
        <v>593</v>
      </c>
      <c r="D302" s="68">
        <f>'Unit Objectives'!G314</f>
        <v>0</v>
      </c>
      <c r="E302" s="68">
        <f>'Unit Objectives'!F314</f>
        <v>0</v>
      </c>
      <c r="F302" s="63">
        <f t="shared" si="5"/>
        <v>0</v>
      </c>
      <c r="G302" s="56">
        <v>16</v>
      </c>
      <c r="H302" s="57">
        <v>0</v>
      </c>
    </row>
    <row r="303" spans="1:8" ht="16.2" thickBot="1" x14ac:dyDescent="0.35">
      <c r="A303" s="32" t="s">
        <v>594</v>
      </c>
      <c r="B303" s="38">
        <v>7</v>
      </c>
      <c r="C303" s="50" t="s">
        <v>595</v>
      </c>
      <c r="D303" s="68">
        <f>'Unit Objectives'!G46</f>
        <v>9</v>
      </c>
      <c r="E303" s="68">
        <f>'Unit Objectives'!F46</f>
        <v>0</v>
      </c>
      <c r="F303" s="63">
        <f t="shared" si="5"/>
        <v>9</v>
      </c>
      <c r="G303" s="56">
        <v>48</v>
      </c>
      <c r="H303" s="57">
        <v>1</v>
      </c>
    </row>
    <row r="304" spans="1:8" ht="16.2" thickBot="1" x14ac:dyDescent="0.35">
      <c r="A304" s="32" t="s">
        <v>596</v>
      </c>
      <c r="B304" s="38">
        <v>22</v>
      </c>
      <c r="C304" s="50" t="s">
        <v>597</v>
      </c>
      <c r="D304" s="68">
        <f>'Unit Objectives'!G393</f>
        <v>10</v>
      </c>
      <c r="E304" s="68">
        <f>'Unit Objectives'!F393</f>
        <v>0</v>
      </c>
      <c r="F304" s="63">
        <f t="shared" si="5"/>
        <v>10</v>
      </c>
      <c r="G304" s="56">
        <v>56</v>
      </c>
      <c r="H304" s="57">
        <v>1</v>
      </c>
    </row>
    <row r="305" spans="1:8" ht="16.2" thickBot="1" x14ac:dyDescent="0.35">
      <c r="A305" s="32" t="s">
        <v>598</v>
      </c>
      <c r="B305" s="38">
        <v>18</v>
      </c>
      <c r="C305" s="50" t="s">
        <v>599</v>
      </c>
      <c r="D305" s="68">
        <f>'Unit Objectives'!G315</f>
        <v>11</v>
      </c>
      <c r="E305" s="68">
        <f>'Unit Objectives'!F315</f>
        <v>0</v>
      </c>
      <c r="F305" s="63">
        <f t="shared" si="5"/>
        <v>11</v>
      </c>
      <c r="G305" s="56">
        <v>36</v>
      </c>
      <c r="H305" s="57">
        <v>1</v>
      </c>
    </row>
    <row r="306" spans="1:8" ht="16.2" thickBot="1" x14ac:dyDescent="0.35">
      <c r="A306" s="32" t="s">
        <v>600</v>
      </c>
      <c r="B306" s="38">
        <v>11</v>
      </c>
      <c r="C306" s="50" t="s">
        <v>601</v>
      </c>
      <c r="D306" s="68">
        <f>'Unit Objectives'!G114</f>
        <v>0</v>
      </c>
      <c r="E306" s="68">
        <f>'Unit Objectives'!F114</f>
        <v>0</v>
      </c>
      <c r="F306" s="63">
        <f t="shared" si="5"/>
        <v>0</v>
      </c>
      <c r="G306" s="56">
        <v>10</v>
      </c>
      <c r="H306" s="57">
        <v>0</v>
      </c>
    </row>
    <row r="307" spans="1:8" ht="16.2" thickBot="1" x14ac:dyDescent="0.35">
      <c r="A307" s="32" t="s">
        <v>602</v>
      </c>
      <c r="B307" s="38">
        <v>9</v>
      </c>
      <c r="C307" s="50" t="s">
        <v>603</v>
      </c>
      <c r="D307" s="68">
        <f>'Unit Objectives'!G65</f>
        <v>27</v>
      </c>
      <c r="E307" s="68">
        <f>'Unit Objectives'!F65</f>
        <v>3</v>
      </c>
      <c r="F307" s="63">
        <f t="shared" si="5"/>
        <v>30</v>
      </c>
      <c r="G307" s="56">
        <v>31</v>
      </c>
      <c r="H307" s="57">
        <v>2</v>
      </c>
    </row>
    <row r="308" spans="1:8" ht="16.2" thickBot="1" x14ac:dyDescent="0.35">
      <c r="A308" s="32" t="s">
        <v>604</v>
      </c>
      <c r="B308" s="38">
        <v>21</v>
      </c>
      <c r="C308" s="50" t="s">
        <v>605</v>
      </c>
      <c r="D308" s="68">
        <f>'Unit Objectives'!G366</f>
        <v>0</v>
      </c>
      <c r="E308" s="68">
        <f>'Unit Objectives'!F366</f>
        <v>0</v>
      </c>
      <c r="F308" s="63">
        <f t="shared" si="5"/>
        <v>0</v>
      </c>
      <c r="G308" s="56">
        <v>36</v>
      </c>
      <c r="H308" s="57">
        <v>0</v>
      </c>
    </row>
    <row r="309" spans="1:8" ht="16.2" thickBot="1" x14ac:dyDescent="0.35">
      <c r="A309" s="32" t="s">
        <v>606</v>
      </c>
      <c r="B309" s="38">
        <v>15</v>
      </c>
      <c r="C309" s="50" t="s">
        <v>607</v>
      </c>
      <c r="D309" s="68">
        <f>'Unit Objectives'!G201</f>
        <v>0</v>
      </c>
      <c r="E309" s="68">
        <f>'Unit Objectives'!F201</f>
        <v>0</v>
      </c>
      <c r="F309" s="63">
        <f t="shared" si="5"/>
        <v>0</v>
      </c>
      <c r="G309" s="56">
        <v>15</v>
      </c>
      <c r="H309" s="57">
        <v>0</v>
      </c>
    </row>
    <row r="310" spans="1:8" ht="16.2" thickBot="1" x14ac:dyDescent="0.35">
      <c r="A310" s="32" t="s">
        <v>608</v>
      </c>
      <c r="B310" s="38">
        <v>5</v>
      </c>
      <c r="C310" s="50" t="s">
        <v>609</v>
      </c>
      <c r="D310" s="68">
        <f>'Unit Objectives'!G39</f>
        <v>2</v>
      </c>
      <c r="E310" s="68">
        <f>'Unit Objectives'!F39</f>
        <v>0</v>
      </c>
      <c r="F310" s="63">
        <f t="shared" si="5"/>
        <v>2</v>
      </c>
      <c r="G310" s="56">
        <v>11</v>
      </c>
      <c r="H310" s="57">
        <v>0</v>
      </c>
    </row>
    <row r="311" spans="1:8" ht="16.2" thickBot="1" x14ac:dyDescent="0.35">
      <c r="A311" s="32" t="s">
        <v>610</v>
      </c>
      <c r="B311" s="38">
        <v>19</v>
      </c>
      <c r="C311" s="50" t="s">
        <v>611</v>
      </c>
      <c r="D311" s="68">
        <f>'Unit Objectives'!G348</f>
        <v>0</v>
      </c>
      <c r="E311" s="68">
        <f>'Unit Objectives'!F348</f>
        <v>0</v>
      </c>
      <c r="F311" s="63">
        <f t="shared" si="5"/>
        <v>0</v>
      </c>
      <c r="G311" s="56">
        <v>21</v>
      </c>
      <c r="H311" s="57">
        <v>0</v>
      </c>
    </row>
    <row r="312" spans="1:8" ht="16.2" thickBot="1" x14ac:dyDescent="0.35">
      <c r="A312" s="32" t="s">
        <v>612</v>
      </c>
      <c r="B312" s="38">
        <v>8</v>
      </c>
      <c r="C312" s="50" t="s">
        <v>613</v>
      </c>
      <c r="D312" s="68">
        <f>'Unit Objectives'!G55</f>
        <v>30</v>
      </c>
      <c r="E312" s="68">
        <f>'Unit Objectives'!F55</f>
        <v>7</v>
      </c>
      <c r="F312" s="63">
        <f t="shared" si="5"/>
        <v>37</v>
      </c>
      <c r="G312" s="56">
        <v>90</v>
      </c>
      <c r="H312" s="57">
        <v>4</v>
      </c>
    </row>
    <row r="313" spans="1:8" ht="16.2" thickBot="1" x14ac:dyDescent="0.35">
      <c r="A313" s="32" t="s">
        <v>614</v>
      </c>
      <c r="B313" s="38">
        <v>10</v>
      </c>
      <c r="C313" s="50" t="s">
        <v>615</v>
      </c>
      <c r="D313" s="68">
        <f>'Unit Objectives'!G82</f>
        <v>0</v>
      </c>
      <c r="E313" s="68">
        <f>'Unit Objectives'!F82</f>
        <v>0</v>
      </c>
      <c r="F313" s="63">
        <f t="shared" si="5"/>
        <v>0</v>
      </c>
      <c r="G313" s="56">
        <v>17</v>
      </c>
      <c r="H313" s="57">
        <v>0</v>
      </c>
    </row>
    <row r="314" spans="1:8" ht="16.2" thickBot="1" x14ac:dyDescent="0.35">
      <c r="A314" s="32" t="s">
        <v>616</v>
      </c>
      <c r="B314" s="38">
        <v>10</v>
      </c>
      <c r="C314" s="50" t="s">
        <v>617</v>
      </c>
      <c r="D314" s="68">
        <f>'Unit Objectives'!G83</f>
        <v>7</v>
      </c>
      <c r="E314" s="68">
        <f>'Unit Objectives'!F83</f>
        <v>7</v>
      </c>
      <c r="F314" s="63">
        <f t="shared" si="5"/>
        <v>14</v>
      </c>
      <c r="G314" s="56">
        <v>31</v>
      </c>
      <c r="H314" s="57">
        <v>0</v>
      </c>
    </row>
    <row r="315" spans="1:8" ht="16.2" thickBot="1" x14ac:dyDescent="0.35">
      <c r="A315" s="32" t="s">
        <v>618</v>
      </c>
      <c r="B315" s="38">
        <v>9</v>
      </c>
      <c r="C315" s="50" t="s">
        <v>619</v>
      </c>
      <c r="D315" s="68">
        <f>'Unit Objectives'!G66</f>
        <v>11</v>
      </c>
      <c r="E315" s="68">
        <f>'Unit Objectives'!F66</f>
        <v>11</v>
      </c>
      <c r="F315" s="63">
        <f t="shared" si="5"/>
        <v>22</v>
      </c>
      <c r="G315" s="56">
        <v>70</v>
      </c>
      <c r="H315" s="57">
        <v>1</v>
      </c>
    </row>
    <row r="316" spans="1:8" ht="16.2" thickBot="1" x14ac:dyDescent="0.35">
      <c r="A316" s="32" t="s">
        <v>620</v>
      </c>
      <c r="B316" s="38">
        <v>22</v>
      </c>
      <c r="C316" s="50" t="s">
        <v>621</v>
      </c>
      <c r="D316" s="68">
        <f>'Unit Objectives'!G394</f>
        <v>0</v>
      </c>
      <c r="E316" s="68">
        <f>'Unit Objectives'!F394</f>
        <v>0</v>
      </c>
      <c r="F316" s="63">
        <f t="shared" si="5"/>
        <v>0</v>
      </c>
      <c r="G316" s="56">
        <v>60</v>
      </c>
      <c r="H316" s="57">
        <v>0</v>
      </c>
    </row>
    <row r="317" spans="1:8" ht="16.2" thickBot="1" x14ac:dyDescent="0.35">
      <c r="A317" s="32" t="s">
        <v>622</v>
      </c>
      <c r="B317" s="38">
        <v>13</v>
      </c>
      <c r="C317" s="50" t="s">
        <v>623</v>
      </c>
      <c r="D317" s="68">
        <f>'Unit Objectives'!G162</f>
        <v>36</v>
      </c>
      <c r="E317" s="68">
        <f>'Unit Objectives'!F162</f>
        <v>0</v>
      </c>
      <c r="F317" s="63">
        <f t="shared" si="5"/>
        <v>36</v>
      </c>
      <c r="G317" s="56">
        <v>65</v>
      </c>
      <c r="H317" s="57">
        <v>8</v>
      </c>
    </row>
    <row r="318" spans="1:8" ht="16.2" thickBot="1" x14ac:dyDescent="0.35">
      <c r="A318" s="32" t="s">
        <v>624</v>
      </c>
      <c r="B318" s="38">
        <v>21</v>
      </c>
      <c r="C318" s="50" t="s">
        <v>625</v>
      </c>
      <c r="D318" s="68">
        <f>'Unit Objectives'!G367</f>
        <v>3</v>
      </c>
      <c r="E318" s="68">
        <f>'Unit Objectives'!F367</f>
        <v>0</v>
      </c>
      <c r="F318" s="63">
        <f t="shared" si="5"/>
        <v>3</v>
      </c>
      <c r="G318" s="56">
        <v>28</v>
      </c>
      <c r="H318" s="57">
        <v>3</v>
      </c>
    </row>
    <row r="319" spans="1:8" ht="16.2" thickBot="1" x14ac:dyDescent="0.35">
      <c r="A319" s="32" t="s">
        <v>626</v>
      </c>
      <c r="B319" s="38">
        <v>10</v>
      </c>
      <c r="C319" s="50" t="s">
        <v>627</v>
      </c>
      <c r="D319" s="68">
        <f>'Unit Objectives'!G84</f>
        <v>46</v>
      </c>
      <c r="E319" s="68">
        <f>'Unit Objectives'!F84</f>
        <v>5</v>
      </c>
      <c r="F319" s="63">
        <f t="shared" si="5"/>
        <v>51</v>
      </c>
      <c r="G319" s="56">
        <v>104</v>
      </c>
      <c r="H319" s="57">
        <v>4</v>
      </c>
    </row>
    <row r="320" spans="1:8" ht="16.2" thickBot="1" x14ac:dyDescent="0.35">
      <c r="A320" s="32" t="s">
        <v>628</v>
      </c>
      <c r="B320" s="38">
        <v>16</v>
      </c>
      <c r="C320" s="50" t="s">
        <v>629</v>
      </c>
      <c r="D320" s="68">
        <f>'Unit Objectives'!G221</f>
        <v>16</v>
      </c>
      <c r="E320" s="68">
        <f>'Unit Objectives'!F221</f>
        <v>0</v>
      </c>
      <c r="F320" s="63">
        <f t="shared" si="5"/>
        <v>16</v>
      </c>
      <c r="G320" s="56">
        <v>19</v>
      </c>
      <c r="H320" s="57">
        <v>3</v>
      </c>
    </row>
    <row r="321" spans="1:8" ht="16.2" thickBot="1" x14ac:dyDescent="0.35">
      <c r="A321" s="32" t="s">
        <v>630</v>
      </c>
      <c r="B321" s="38">
        <v>24</v>
      </c>
      <c r="C321" s="50" t="s">
        <v>631</v>
      </c>
      <c r="D321" s="68">
        <f>'Unit Objectives'!G437</f>
        <v>14</v>
      </c>
      <c r="E321" s="68">
        <f>'Unit Objectives'!F437</f>
        <v>0</v>
      </c>
      <c r="F321" s="63">
        <f t="shared" si="5"/>
        <v>14</v>
      </c>
      <c r="G321" s="56">
        <v>60</v>
      </c>
      <c r="H321" s="57">
        <v>0</v>
      </c>
    </row>
    <row r="322" spans="1:8" ht="16.2" thickBot="1" x14ac:dyDescent="0.35">
      <c r="A322" s="32" t="s">
        <v>632</v>
      </c>
      <c r="B322" s="38">
        <v>3</v>
      </c>
      <c r="C322" s="50" t="s">
        <v>633</v>
      </c>
      <c r="D322" s="68">
        <f>'Unit Objectives'!G20</f>
        <v>8</v>
      </c>
      <c r="E322" s="68">
        <f>'Unit Objectives'!F20</f>
        <v>2</v>
      </c>
      <c r="F322" s="63">
        <f t="shared" si="5"/>
        <v>10</v>
      </c>
      <c r="G322" s="56">
        <v>15</v>
      </c>
      <c r="H322" s="57">
        <v>0</v>
      </c>
    </row>
    <row r="323" spans="1:8" ht="16.2" thickBot="1" x14ac:dyDescent="0.35">
      <c r="A323" s="32" t="s">
        <v>634</v>
      </c>
      <c r="B323" s="38">
        <v>2</v>
      </c>
      <c r="C323" s="50" t="s">
        <v>635</v>
      </c>
      <c r="D323" s="68">
        <f>'Unit Objectives'!G13</f>
        <v>3</v>
      </c>
      <c r="E323" s="68">
        <f>'Unit Objectives'!F13</f>
        <v>0</v>
      </c>
      <c r="F323" s="63">
        <f t="shared" si="5"/>
        <v>3</v>
      </c>
      <c r="G323" s="56">
        <v>15</v>
      </c>
      <c r="H323" s="57">
        <v>0</v>
      </c>
    </row>
    <row r="324" spans="1:8" ht="16.2" thickBot="1" x14ac:dyDescent="0.35">
      <c r="A324" s="32" t="s">
        <v>636</v>
      </c>
      <c r="B324" s="38">
        <v>17</v>
      </c>
      <c r="C324" s="50" t="s">
        <v>637</v>
      </c>
      <c r="D324" s="68">
        <f>'Unit Objectives'!G285</f>
        <v>0</v>
      </c>
      <c r="E324" s="68">
        <f>'Unit Objectives'!F285</f>
        <v>0</v>
      </c>
      <c r="F324" s="63">
        <f t="shared" si="5"/>
        <v>0</v>
      </c>
      <c r="G324" s="56">
        <v>19</v>
      </c>
      <c r="H324" s="57">
        <v>0</v>
      </c>
    </row>
    <row r="325" spans="1:8" ht="16.2" thickBot="1" x14ac:dyDescent="0.35">
      <c r="A325" s="32" t="s">
        <v>638</v>
      </c>
      <c r="B325" s="38">
        <v>23</v>
      </c>
      <c r="C325" s="50" t="s">
        <v>639</v>
      </c>
      <c r="D325" s="68">
        <f>'Unit Objectives'!G418</f>
        <v>23</v>
      </c>
      <c r="E325" s="68">
        <f>'Unit Objectives'!F418</f>
        <v>1</v>
      </c>
      <c r="F325" s="63">
        <f t="shared" si="5"/>
        <v>24</v>
      </c>
      <c r="G325" s="56">
        <v>78</v>
      </c>
      <c r="H325" s="57">
        <v>1</v>
      </c>
    </row>
    <row r="326" spans="1:8" ht="16.2" thickBot="1" x14ac:dyDescent="0.35">
      <c r="A326" s="32" t="s">
        <v>640</v>
      </c>
      <c r="B326" s="38">
        <v>11</v>
      </c>
      <c r="C326" s="50" t="s">
        <v>641</v>
      </c>
      <c r="D326" s="68">
        <f>'Unit Objectives'!G115</f>
        <v>0</v>
      </c>
      <c r="E326" s="68">
        <f>'Unit Objectives'!F115</f>
        <v>0</v>
      </c>
      <c r="F326" s="63">
        <f t="shared" si="5"/>
        <v>0</v>
      </c>
      <c r="G326" s="56">
        <v>22</v>
      </c>
      <c r="H326" s="57">
        <v>0</v>
      </c>
    </row>
    <row r="327" spans="1:8" ht="16.2" thickBot="1" x14ac:dyDescent="0.35">
      <c r="A327" s="32" t="s">
        <v>642</v>
      </c>
      <c r="B327" s="38">
        <v>22</v>
      </c>
      <c r="C327" s="50" t="s">
        <v>643</v>
      </c>
      <c r="D327" s="68">
        <f>'Unit Objectives'!G395</f>
        <v>13</v>
      </c>
      <c r="E327" s="68">
        <f>'Unit Objectives'!F395</f>
        <v>0</v>
      </c>
      <c r="F327" s="63">
        <f t="shared" si="5"/>
        <v>13</v>
      </c>
      <c r="G327" s="56">
        <v>14</v>
      </c>
      <c r="H327" s="57">
        <v>0</v>
      </c>
    </row>
    <row r="328" spans="1:8" ht="16.2" thickBot="1" x14ac:dyDescent="0.35">
      <c r="A328" s="32" t="s">
        <v>644</v>
      </c>
      <c r="B328" s="38">
        <v>16</v>
      </c>
      <c r="C328" s="50" t="s">
        <v>645</v>
      </c>
      <c r="D328" s="68">
        <f>'Unit Objectives'!G222</f>
        <v>15</v>
      </c>
      <c r="E328" s="68">
        <f>'Unit Objectives'!F222</f>
        <v>0</v>
      </c>
      <c r="F328" s="63">
        <f t="shared" si="5"/>
        <v>15</v>
      </c>
      <c r="G328" s="56">
        <v>33</v>
      </c>
      <c r="H328" s="57">
        <v>0</v>
      </c>
    </row>
    <row r="329" spans="1:8" ht="16.2" thickBot="1" x14ac:dyDescent="0.35">
      <c r="A329" s="32" t="s">
        <v>646</v>
      </c>
      <c r="B329" s="38">
        <v>23</v>
      </c>
      <c r="C329" s="50" t="s">
        <v>647</v>
      </c>
      <c r="D329" s="68">
        <f>'Unit Objectives'!G419</f>
        <v>0</v>
      </c>
      <c r="E329" s="68">
        <f>'Unit Objectives'!F419</f>
        <v>0</v>
      </c>
      <c r="F329" s="63">
        <f t="shared" si="5"/>
        <v>0</v>
      </c>
      <c r="G329" s="56">
        <v>19</v>
      </c>
      <c r="H329" s="57">
        <v>0</v>
      </c>
    </row>
    <row r="330" spans="1:8" ht="16.2" thickBot="1" x14ac:dyDescent="0.35">
      <c r="A330" s="32" t="s">
        <v>648</v>
      </c>
      <c r="B330" s="38">
        <v>10</v>
      </c>
      <c r="C330" s="50" t="s">
        <v>649</v>
      </c>
      <c r="D330" s="68">
        <f>'Unit Objectives'!G85</f>
        <v>4</v>
      </c>
      <c r="E330" s="68">
        <f>'Unit Objectives'!F85</f>
        <v>0</v>
      </c>
      <c r="F330" s="63">
        <f t="shared" si="5"/>
        <v>4</v>
      </c>
      <c r="G330" s="56">
        <v>26</v>
      </c>
      <c r="H330" s="57">
        <v>1</v>
      </c>
    </row>
    <row r="331" spans="1:8" ht="16.2" thickBot="1" x14ac:dyDescent="0.35">
      <c r="A331" s="32" t="s">
        <v>650</v>
      </c>
      <c r="B331" s="38">
        <v>2</v>
      </c>
      <c r="C331" s="50" t="s">
        <v>651</v>
      </c>
      <c r="D331" s="68">
        <f>'Unit Objectives'!G14</f>
        <v>3</v>
      </c>
      <c r="E331" s="68">
        <f>'Unit Objectives'!F14</f>
        <v>0</v>
      </c>
      <c r="F331" s="63">
        <f t="shared" si="5"/>
        <v>3</v>
      </c>
      <c r="G331" s="56">
        <v>14</v>
      </c>
      <c r="H331" s="57">
        <v>0</v>
      </c>
    </row>
    <row r="332" spans="1:8" ht="16.2" thickBot="1" x14ac:dyDescent="0.35">
      <c r="A332" s="32" t="s">
        <v>652</v>
      </c>
      <c r="B332" s="38">
        <v>9</v>
      </c>
      <c r="C332" s="50" t="s">
        <v>653</v>
      </c>
      <c r="D332" s="68">
        <f>'Unit Objectives'!G67</f>
        <v>20</v>
      </c>
      <c r="E332" s="68">
        <f>'Unit Objectives'!F67</f>
        <v>1</v>
      </c>
      <c r="F332" s="63">
        <f t="shared" si="5"/>
        <v>21</v>
      </c>
      <c r="G332" s="56">
        <v>131</v>
      </c>
      <c r="H332" s="57">
        <v>7</v>
      </c>
    </row>
    <row r="333" spans="1:8" ht="16.2" thickBot="1" x14ac:dyDescent="0.35">
      <c r="A333" s="32" t="s">
        <v>654</v>
      </c>
      <c r="B333" s="38">
        <v>18</v>
      </c>
      <c r="C333" s="50" t="s">
        <v>655</v>
      </c>
      <c r="D333" s="68">
        <f>'Unit Objectives'!G316</f>
        <v>2</v>
      </c>
      <c r="E333" s="68">
        <f>'Unit Objectives'!F316</f>
        <v>0</v>
      </c>
      <c r="F333" s="63">
        <f t="shared" si="5"/>
        <v>2</v>
      </c>
      <c r="G333" s="56">
        <v>17</v>
      </c>
      <c r="H333" s="57">
        <v>2</v>
      </c>
    </row>
    <row r="334" spans="1:8" ht="16.2" thickBot="1" x14ac:dyDescent="0.35">
      <c r="A334" s="32" t="s">
        <v>656</v>
      </c>
      <c r="B334" s="38">
        <v>16</v>
      </c>
      <c r="C334" s="50" t="s">
        <v>657</v>
      </c>
      <c r="D334" s="68">
        <f>'Unit Objectives'!G223</f>
        <v>7</v>
      </c>
      <c r="E334" s="68">
        <f>'Unit Objectives'!F223</f>
        <v>0</v>
      </c>
      <c r="F334" s="63">
        <f t="shared" ref="F334:F385" si="6">SUM(D334:E334)</f>
        <v>7</v>
      </c>
      <c r="G334" s="56">
        <v>203</v>
      </c>
      <c r="H334" s="57">
        <v>4</v>
      </c>
    </row>
    <row r="335" spans="1:8" ht="16.2" thickBot="1" x14ac:dyDescent="0.35">
      <c r="A335" s="32" t="s">
        <v>658</v>
      </c>
      <c r="B335" s="38">
        <v>16</v>
      </c>
      <c r="C335" s="50" t="s">
        <v>659</v>
      </c>
      <c r="D335" s="68">
        <f>'Unit Objectives'!G224</f>
        <v>4</v>
      </c>
      <c r="E335" s="68">
        <f>'Unit Objectives'!F224</f>
        <v>0</v>
      </c>
      <c r="F335" s="63">
        <f t="shared" si="6"/>
        <v>4</v>
      </c>
      <c r="G335" s="56">
        <v>9</v>
      </c>
      <c r="H335" s="57">
        <v>1</v>
      </c>
    </row>
    <row r="336" spans="1:8" ht="16.2" thickBot="1" x14ac:dyDescent="0.35">
      <c r="A336" s="32" t="s">
        <v>660</v>
      </c>
      <c r="B336" s="38">
        <v>4</v>
      </c>
      <c r="C336" s="50" t="s">
        <v>661</v>
      </c>
      <c r="D336" s="68">
        <f>'Unit Objectives'!G29</f>
        <v>18</v>
      </c>
      <c r="E336" s="68">
        <f>'Unit Objectives'!F29</f>
        <v>3</v>
      </c>
      <c r="F336" s="63">
        <f t="shared" si="6"/>
        <v>21</v>
      </c>
      <c r="G336" s="56">
        <v>40</v>
      </c>
      <c r="H336" s="57">
        <v>0</v>
      </c>
    </row>
    <row r="337" spans="1:8" ht="16.2" thickBot="1" x14ac:dyDescent="0.35">
      <c r="A337" s="32" t="s">
        <v>662</v>
      </c>
      <c r="B337" s="38">
        <v>8</v>
      </c>
      <c r="C337" s="50" t="s">
        <v>663</v>
      </c>
      <c r="D337" s="68">
        <f>'Unit Objectives'!G56</f>
        <v>14</v>
      </c>
      <c r="E337" s="68">
        <f>'Unit Objectives'!F56</f>
        <v>0</v>
      </c>
      <c r="F337" s="63">
        <f t="shared" si="6"/>
        <v>14</v>
      </c>
      <c r="G337" s="56">
        <v>115</v>
      </c>
      <c r="H337" s="57">
        <v>2</v>
      </c>
    </row>
    <row r="338" spans="1:8" ht="16.2" thickBot="1" x14ac:dyDescent="0.35">
      <c r="A338" s="32" t="s">
        <v>664</v>
      </c>
      <c r="B338" s="38">
        <v>12</v>
      </c>
      <c r="C338" s="50" t="s">
        <v>665</v>
      </c>
      <c r="D338" s="68">
        <f>'Unit Objectives'!G145</f>
        <v>6</v>
      </c>
      <c r="E338" s="68">
        <f>'Unit Objectives'!F145</f>
        <v>11</v>
      </c>
      <c r="F338" s="63">
        <f t="shared" si="6"/>
        <v>17</v>
      </c>
      <c r="G338" s="56">
        <v>23</v>
      </c>
      <c r="H338" s="57">
        <v>1</v>
      </c>
    </row>
    <row r="339" spans="1:8" ht="16.2" thickBot="1" x14ac:dyDescent="0.35">
      <c r="A339" s="32" t="s">
        <v>666</v>
      </c>
      <c r="B339" s="38">
        <v>13</v>
      </c>
      <c r="C339" s="50" t="s">
        <v>667</v>
      </c>
      <c r="D339" s="68">
        <f>'Unit Objectives'!G163</f>
        <v>1</v>
      </c>
      <c r="E339" s="68">
        <f>'Unit Objectives'!F163</f>
        <v>0</v>
      </c>
      <c r="F339" s="63">
        <f t="shared" si="6"/>
        <v>1</v>
      </c>
      <c r="G339" s="56">
        <v>18</v>
      </c>
      <c r="H339" s="57">
        <v>1</v>
      </c>
    </row>
    <row r="340" spans="1:8" ht="16.2" thickBot="1" x14ac:dyDescent="0.35">
      <c r="A340" s="32" t="s">
        <v>668</v>
      </c>
      <c r="B340" s="38">
        <v>5</v>
      </c>
      <c r="C340" s="50" t="s">
        <v>669</v>
      </c>
      <c r="D340" s="68">
        <f>'Unit Objectives'!G40</f>
        <v>1</v>
      </c>
      <c r="E340" s="68">
        <f>'Unit Objectives'!F40</f>
        <v>0</v>
      </c>
      <c r="F340" s="63">
        <f t="shared" si="6"/>
        <v>1</v>
      </c>
      <c r="G340" s="56">
        <v>26</v>
      </c>
      <c r="H340" s="57">
        <v>1</v>
      </c>
    </row>
    <row r="341" spans="1:8" ht="16.2" thickBot="1" x14ac:dyDescent="0.35">
      <c r="A341" s="32" t="s">
        <v>670</v>
      </c>
      <c r="B341" s="38">
        <v>18</v>
      </c>
      <c r="C341" s="50" t="s">
        <v>671</v>
      </c>
      <c r="D341" s="68">
        <f>'Unit Objectives'!G317</f>
        <v>15</v>
      </c>
      <c r="E341" s="68">
        <f>'Unit Objectives'!F317</f>
        <v>0</v>
      </c>
      <c r="F341" s="63">
        <f t="shared" si="6"/>
        <v>15</v>
      </c>
      <c r="G341" s="56">
        <v>46</v>
      </c>
      <c r="H341" s="57">
        <v>0</v>
      </c>
    </row>
    <row r="342" spans="1:8" ht="16.2" thickBot="1" x14ac:dyDescent="0.35">
      <c r="A342" s="32" t="s">
        <v>672</v>
      </c>
      <c r="B342" s="38">
        <v>23</v>
      </c>
      <c r="C342" s="50" t="s">
        <v>673</v>
      </c>
      <c r="D342" s="68">
        <f>'Unit Objectives'!G420</f>
        <v>30</v>
      </c>
      <c r="E342" s="68">
        <f>'Unit Objectives'!F420</f>
        <v>3</v>
      </c>
      <c r="F342" s="63">
        <f t="shared" si="6"/>
        <v>33</v>
      </c>
      <c r="G342" s="56">
        <v>48</v>
      </c>
      <c r="H342" s="57">
        <v>2</v>
      </c>
    </row>
    <row r="343" spans="1:8" ht="16.2" thickBot="1" x14ac:dyDescent="0.35">
      <c r="A343" s="32" t="s">
        <v>674</v>
      </c>
      <c r="B343" s="38">
        <v>21</v>
      </c>
      <c r="C343" s="50" t="s">
        <v>675</v>
      </c>
      <c r="D343" s="68">
        <f>'Unit Objectives'!G368</f>
        <v>12</v>
      </c>
      <c r="E343" s="68">
        <f>'Unit Objectives'!F368</f>
        <v>6</v>
      </c>
      <c r="F343" s="63">
        <f t="shared" si="6"/>
        <v>18</v>
      </c>
      <c r="G343" s="56">
        <v>36</v>
      </c>
      <c r="H343" s="57">
        <v>0</v>
      </c>
    </row>
    <row r="344" spans="1:8" ht="16.2" thickBot="1" x14ac:dyDescent="0.35">
      <c r="A344" s="32" t="s">
        <v>676</v>
      </c>
      <c r="B344" s="38">
        <v>20</v>
      </c>
      <c r="C344" s="50" t="s">
        <v>677</v>
      </c>
      <c r="D344" s="68">
        <f>'Unit Objectives'!G249</f>
        <v>0</v>
      </c>
      <c r="E344" s="68">
        <f>'Unit Objectives'!F249</f>
        <v>0</v>
      </c>
      <c r="F344" s="63">
        <f t="shared" si="6"/>
        <v>0</v>
      </c>
      <c r="G344" s="56">
        <v>25</v>
      </c>
      <c r="H344" s="57">
        <v>0</v>
      </c>
    </row>
    <row r="345" spans="1:8" ht="16.2" thickBot="1" x14ac:dyDescent="0.35">
      <c r="A345" s="32" t="s">
        <v>678</v>
      </c>
      <c r="B345" s="38">
        <v>16</v>
      </c>
      <c r="C345" s="50" t="s">
        <v>679</v>
      </c>
      <c r="D345" s="68">
        <f>'Unit Objectives'!G225</f>
        <v>1</v>
      </c>
      <c r="E345" s="68">
        <f>'Unit Objectives'!F225</f>
        <v>0</v>
      </c>
      <c r="F345" s="63">
        <f t="shared" si="6"/>
        <v>1</v>
      </c>
      <c r="G345" s="56">
        <v>16</v>
      </c>
      <c r="H345" s="57">
        <v>1</v>
      </c>
    </row>
    <row r="346" spans="1:8" ht="16.2" thickBot="1" x14ac:dyDescent="0.35">
      <c r="A346" s="32" t="s">
        <v>680</v>
      </c>
      <c r="B346" s="38">
        <v>2</v>
      </c>
      <c r="C346" s="50" t="s">
        <v>681</v>
      </c>
      <c r="D346" s="68">
        <f>'Unit Objectives'!G15</f>
        <v>0</v>
      </c>
      <c r="E346" s="68">
        <f>'Unit Objectives'!F15</f>
        <v>0</v>
      </c>
      <c r="F346" s="63">
        <f t="shared" si="6"/>
        <v>0</v>
      </c>
      <c r="G346" s="56">
        <v>14</v>
      </c>
      <c r="H346" s="57">
        <v>0</v>
      </c>
    </row>
    <row r="347" spans="1:8" ht="16.2" thickBot="1" x14ac:dyDescent="0.35">
      <c r="A347" s="32" t="s">
        <v>682</v>
      </c>
      <c r="B347" s="38">
        <v>8</v>
      </c>
      <c r="C347" s="50" t="s">
        <v>683</v>
      </c>
      <c r="D347" s="68">
        <f>'Unit Objectives'!G57</f>
        <v>5</v>
      </c>
      <c r="E347" s="68">
        <f>'Unit Objectives'!F57</f>
        <v>0</v>
      </c>
      <c r="F347" s="63">
        <f t="shared" si="6"/>
        <v>5</v>
      </c>
      <c r="G347" s="56">
        <v>41</v>
      </c>
      <c r="H347" s="57">
        <v>3</v>
      </c>
    </row>
    <row r="348" spans="1:8" ht="16.2" thickBot="1" x14ac:dyDescent="0.35">
      <c r="A348" s="32" t="s">
        <v>684</v>
      </c>
      <c r="B348" s="38">
        <v>16</v>
      </c>
      <c r="C348" s="50" t="s">
        <v>685</v>
      </c>
      <c r="D348" s="68">
        <f>'Unit Objectives'!G226</f>
        <v>1</v>
      </c>
      <c r="E348" s="68">
        <f>'Unit Objectives'!F226</f>
        <v>0</v>
      </c>
      <c r="F348" s="63">
        <f t="shared" si="6"/>
        <v>1</v>
      </c>
      <c r="G348" s="56">
        <v>31</v>
      </c>
      <c r="H348" s="57">
        <v>0</v>
      </c>
    </row>
    <row r="349" spans="1:8" ht="16.2" thickBot="1" x14ac:dyDescent="0.35">
      <c r="A349" s="32" t="s">
        <v>686</v>
      </c>
      <c r="B349" s="38">
        <v>11</v>
      </c>
      <c r="C349" s="50" t="s">
        <v>687</v>
      </c>
      <c r="D349" s="68">
        <f>'Unit Objectives'!G116</f>
        <v>8</v>
      </c>
      <c r="E349" s="68">
        <f>'Unit Objectives'!F116</f>
        <v>0</v>
      </c>
      <c r="F349" s="63">
        <f t="shared" si="6"/>
        <v>8</v>
      </c>
      <c r="G349" s="56">
        <v>88</v>
      </c>
      <c r="H349" s="57">
        <v>1</v>
      </c>
    </row>
    <row r="350" spans="1:8" ht="16.2" thickBot="1" x14ac:dyDescent="0.35">
      <c r="A350" s="32" t="s">
        <v>688</v>
      </c>
      <c r="B350" s="38">
        <v>20</v>
      </c>
      <c r="C350" s="50" t="s">
        <v>689</v>
      </c>
      <c r="D350" s="68">
        <f>'Unit Objectives'!G250</f>
        <v>0</v>
      </c>
      <c r="E350" s="68">
        <f>'Unit Objectives'!F250</f>
        <v>0</v>
      </c>
      <c r="F350" s="63">
        <f t="shared" si="6"/>
        <v>0</v>
      </c>
      <c r="G350" s="56">
        <v>21</v>
      </c>
      <c r="H350" s="57">
        <v>0</v>
      </c>
    </row>
    <row r="351" spans="1:8" ht="16.2" thickBot="1" x14ac:dyDescent="0.35">
      <c r="A351" s="32" t="s">
        <v>690</v>
      </c>
      <c r="B351" s="38">
        <v>11</v>
      </c>
      <c r="C351" s="50" t="s">
        <v>691</v>
      </c>
      <c r="D351" s="68">
        <f>'Unit Objectives'!G117</f>
        <v>9</v>
      </c>
      <c r="E351" s="68">
        <f>'Unit Objectives'!F117</f>
        <v>0</v>
      </c>
      <c r="F351" s="63">
        <f t="shared" si="6"/>
        <v>9</v>
      </c>
      <c r="G351" s="56">
        <v>60</v>
      </c>
      <c r="H351" s="57">
        <v>0</v>
      </c>
    </row>
    <row r="352" spans="1:8" ht="16.2" thickBot="1" x14ac:dyDescent="0.35">
      <c r="A352" s="32" t="s">
        <v>692</v>
      </c>
      <c r="B352" s="38">
        <v>4</v>
      </c>
      <c r="C352" s="50" t="s">
        <v>693</v>
      </c>
      <c r="D352" s="68">
        <f>'Unit Objectives'!G30</f>
        <v>9</v>
      </c>
      <c r="E352" s="68">
        <f>'Unit Objectives'!F30</f>
        <v>2</v>
      </c>
      <c r="F352" s="63">
        <f t="shared" si="6"/>
        <v>11</v>
      </c>
      <c r="G352" s="56">
        <v>13</v>
      </c>
      <c r="H352" s="57">
        <v>1</v>
      </c>
    </row>
    <row r="353" spans="1:8" ht="16.2" thickBot="1" x14ac:dyDescent="0.35">
      <c r="A353" s="32" t="s">
        <v>694</v>
      </c>
      <c r="B353" s="38">
        <v>17</v>
      </c>
      <c r="C353" s="50" t="s">
        <v>695</v>
      </c>
      <c r="D353" s="68">
        <f>'Unit Objectives'!G286</f>
        <v>20</v>
      </c>
      <c r="E353" s="68">
        <f>'Unit Objectives'!F286</f>
        <v>0</v>
      </c>
      <c r="F353" s="63">
        <f t="shared" si="6"/>
        <v>20</v>
      </c>
      <c r="G353" s="56">
        <v>49</v>
      </c>
      <c r="H353" s="57">
        <v>2</v>
      </c>
    </row>
    <row r="354" spans="1:8" ht="16.2" thickBot="1" x14ac:dyDescent="0.35">
      <c r="A354" s="32" t="s">
        <v>1008</v>
      </c>
      <c r="B354" s="38">
        <v>12</v>
      </c>
      <c r="C354" s="50" t="s">
        <v>1009</v>
      </c>
      <c r="D354" s="68">
        <f>'Unit Objectives'!G146</f>
        <v>0</v>
      </c>
      <c r="E354" s="68">
        <f>'Unit Objectives'!F146</f>
        <v>0</v>
      </c>
      <c r="F354" s="63">
        <f t="shared" si="6"/>
        <v>0</v>
      </c>
      <c r="G354" s="56">
        <v>25</v>
      </c>
      <c r="H354" s="57">
        <v>0</v>
      </c>
    </row>
    <row r="355" spans="1:8" ht="16.2" thickBot="1" x14ac:dyDescent="0.35">
      <c r="A355" s="32" t="s">
        <v>696</v>
      </c>
      <c r="B355" s="38">
        <v>24</v>
      </c>
      <c r="C355" s="50" t="s">
        <v>697</v>
      </c>
      <c r="D355" s="68">
        <f>'Unit Objectives'!G438</f>
        <v>9</v>
      </c>
      <c r="E355" s="68">
        <f>'Unit Objectives'!F438</f>
        <v>0</v>
      </c>
      <c r="F355" s="63">
        <f t="shared" si="6"/>
        <v>9</v>
      </c>
      <c r="G355" s="56">
        <v>23</v>
      </c>
      <c r="H355" s="57">
        <v>3</v>
      </c>
    </row>
    <row r="356" spans="1:8" ht="16.2" thickBot="1" x14ac:dyDescent="0.35">
      <c r="A356" s="32" t="s">
        <v>698</v>
      </c>
      <c r="B356" s="38">
        <v>20</v>
      </c>
      <c r="C356" s="50" t="s">
        <v>699</v>
      </c>
      <c r="D356" s="68">
        <f>'Unit Objectives'!G251</f>
        <v>0</v>
      </c>
      <c r="E356" s="68">
        <f>'Unit Objectives'!F251</f>
        <v>0</v>
      </c>
      <c r="F356" s="63">
        <f t="shared" si="6"/>
        <v>0</v>
      </c>
      <c r="G356" s="56">
        <v>41</v>
      </c>
      <c r="H356" s="57">
        <v>0</v>
      </c>
    </row>
    <row r="357" spans="1:8" ht="16.2" thickBot="1" x14ac:dyDescent="0.35">
      <c r="A357" s="32" t="s">
        <v>700</v>
      </c>
      <c r="B357" s="38">
        <v>24</v>
      </c>
      <c r="C357" s="50" t="s">
        <v>701</v>
      </c>
      <c r="D357" s="68">
        <f>'Unit Objectives'!G439</f>
        <v>15</v>
      </c>
      <c r="E357" s="68">
        <f>'Unit Objectives'!F439</f>
        <v>0</v>
      </c>
      <c r="F357" s="63">
        <f t="shared" si="6"/>
        <v>15</v>
      </c>
      <c r="G357" s="56">
        <v>15</v>
      </c>
      <c r="H357" s="57">
        <v>0</v>
      </c>
    </row>
    <row r="358" spans="1:8" ht="16.2" thickBot="1" x14ac:dyDescent="0.35">
      <c r="A358" s="32" t="s">
        <v>702</v>
      </c>
      <c r="B358" s="38">
        <v>22</v>
      </c>
      <c r="C358" s="50" t="s">
        <v>703</v>
      </c>
      <c r="D358" s="68">
        <f>'Unit Objectives'!G396</f>
        <v>12</v>
      </c>
      <c r="E358" s="68">
        <f>'Unit Objectives'!F396</f>
        <v>0</v>
      </c>
      <c r="F358" s="63">
        <f t="shared" si="6"/>
        <v>12</v>
      </c>
      <c r="G358" s="56">
        <v>59</v>
      </c>
      <c r="H358" s="57">
        <v>11</v>
      </c>
    </row>
    <row r="359" spans="1:8" ht="16.2" thickBot="1" x14ac:dyDescent="0.35">
      <c r="A359" s="32" t="s">
        <v>704</v>
      </c>
      <c r="B359" s="38">
        <v>19</v>
      </c>
      <c r="C359" s="50" t="s">
        <v>705</v>
      </c>
      <c r="D359" s="68">
        <f>'Unit Objectives'!G349</f>
        <v>1</v>
      </c>
      <c r="E359" s="68">
        <f>'Unit Objectives'!F349</f>
        <v>1</v>
      </c>
      <c r="F359" s="63">
        <f t="shared" si="6"/>
        <v>2</v>
      </c>
      <c r="G359" s="56">
        <v>67</v>
      </c>
      <c r="H359" s="57">
        <v>0</v>
      </c>
    </row>
    <row r="360" spans="1:8" ht="16.2" thickBot="1" x14ac:dyDescent="0.35">
      <c r="A360" s="32" t="s">
        <v>706</v>
      </c>
      <c r="B360" s="38">
        <v>8</v>
      </c>
      <c r="C360" s="50" t="s">
        <v>707</v>
      </c>
      <c r="D360" s="68">
        <f>'Unit Objectives'!G58</f>
        <v>17</v>
      </c>
      <c r="E360" s="68">
        <f>'Unit Objectives'!F58</f>
        <v>0</v>
      </c>
      <c r="F360" s="63">
        <f t="shared" si="6"/>
        <v>17</v>
      </c>
      <c r="G360" s="56">
        <v>30</v>
      </c>
      <c r="H360" s="57">
        <v>0</v>
      </c>
    </row>
    <row r="361" spans="1:8" ht="16.2" thickBot="1" x14ac:dyDescent="0.35">
      <c r="A361" s="32" t="s">
        <v>708</v>
      </c>
      <c r="B361" s="38">
        <v>22</v>
      </c>
      <c r="C361" s="50" t="s">
        <v>709</v>
      </c>
      <c r="D361" s="68">
        <f>'Unit Objectives'!G397</f>
        <v>1</v>
      </c>
      <c r="E361" s="68">
        <f>'Unit Objectives'!F397</f>
        <v>0</v>
      </c>
      <c r="F361" s="63">
        <f t="shared" si="6"/>
        <v>1</v>
      </c>
      <c r="G361" s="56">
        <v>14</v>
      </c>
      <c r="H361" s="57">
        <v>0</v>
      </c>
    </row>
    <row r="362" spans="1:8" ht="16.2" thickBot="1" x14ac:dyDescent="0.35">
      <c r="A362" s="32" t="s">
        <v>710</v>
      </c>
      <c r="B362" s="38">
        <v>23</v>
      </c>
      <c r="C362" s="50" t="s">
        <v>711</v>
      </c>
      <c r="D362" s="68">
        <f>'Unit Objectives'!G421</f>
        <v>17</v>
      </c>
      <c r="E362" s="68">
        <f>'Unit Objectives'!F421</f>
        <v>0</v>
      </c>
      <c r="F362" s="63">
        <f t="shared" si="6"/>
        <v>17</v>
      </c>
      <c r="G362" s="56">
        <v>40</v>
      </c>
      <c r="H362" s="57">
        <v>1</v>
      </c>
    </row>
    <row r="363" spans="1:8" ht="16.2" thickBot="1" x14ac:dyDescent="0.35">
      <c r="A363" s="32" t="s">
        <v>712</v>
      </c>
      <c r="B363" s="38">
        <v>10</v>
      </c>
      <c r="C363" s="50" t="s">
        <v>713</v>
      </c>
      <c r="D363" s="68">
        <f>'Unit Objectives'!G86</f>
        <v>1</v>
      </c>
      <c r="E363" s="68">
        <f>'Unit Objectives'!F86</f>
        <v>0</v>
      </c>
      <c r="F363" s="63">
        <f t="shared" si="6"/>
        <v>1</v>
      </c>
      <c r="G363" s="56">
        <v>25</v>
      </c>
      <c r="H363" s="57">
        <v>1</v>
      </c>
    </row>
    <row r="364" spans="1:8" ht="16.2" thickBot="1" x14ac:dyDescent="0.35">
      <c r="A364" s="32" t="s">
        <v>714</v>
      </c>
      <c r="B364" s="38">
        <v>25</v>
      </c>
      <c r="C364" s="50" t="s">
        <v>715</v>
      </c>
      <c r="D364" s="68">
        <f>'Unit Objectives'!G455</f>
        <v>0</v>
      </c>
      <c r="E364" s="68">
        <f>'Unit Objectives'!F455</f>
        <v>0</v>
      </c>
      <c r="F364" s="63">
        <f t="shared" si="6"/>
        <v>0</v>
      </c>
      <c r="G364" s="56">
        <v>29</v>
      </c>
      <c r="H364" s="57">
        <v>0</v>
      </c>
    </row>
    <row r="365" spans="1:8" ht="16.2" thickBot="1" x14ac:dyDescent="0.35">
      <c r="A365" s="32" t="s">
        <v>716</v>
      </c>
      <c r="B365" s="38">
        <v>19</v>
      </c>
      <c r="C365" s="50" t="s">
        <v>717</v>
      </c>
      <c r="D365" s="68">
        <f>'Unit Objectives'!G350</f>
        <v>1</v>
      </c>
      <c r="E365" s="68">
        <f>'Unit Objectives'!F350</f>
        <v>0</v>
      </c>
      <c r="F365" s="63">
        <f t="shared" si="6"/>
        <v>1</v>
      </c>
      <c r="G365" s="56">
        <v>17</v>
      </c>
      <c r="H365" s="57">
        <v>0</v>
      </c>
    </row>
    <row r="366" spans="1:8" ht="16.2" thickBot="1" x14ac:dyDescent="0.35">
      <c r="A366" s="32" t="s">
        <v>718</v>
      </c>
      <c r="B366" s="38">
        <v>12</v>
      </c>
      <c r="C366" s="50" t="s">
        <v>719</v>
      </c>
      <c r="D366" s="68">
        <f>'Unit Objectives'!G147</f>
        <v>7</v>
      </c>
      <c r="E366" s="68">
        <f>'Unit Objectives'!F147</f>
        <v>0</v>
      </c>
      <c r="F366" s="63">
        <f t="shared" si="6"/>
        <v>7</v>
      </c>
      <c r="G366" s="56">
        <v>11</v>
      </c>
      <c r="H366" s="57">
        <v>7</v>
      </c>
    </row>
    <row r="367" spans="1:8" ht="16.2" thickBot="1" x14ac:dyDescent="0.35">
      <c r="A367" s="32" t="s">
        <v>720</v>
      </c>
      <c r="B367" s="38">
        <v>19</v>
      </c>
      <c r="C367" s="50" t="s">
        <v>721</v>
      </c>
      <c r="D367" s="68">
        <f>'Unit Objectives'!G351</f>
        <v>0</v>
      </c>
      <c r="E367" s="68">
        <f>'Unit Objectives'!F351</f>
        <v>0</v>
      </c>
      <c r="F367" s="63">
        <f t="shared" si="6"/>
        <v>0</v>
      </c>
      <c r="G367" s="56">
        <v>34</v>
      </c>
      <c r="H367" s="57">
        <v>0</v>
      </c>
    </row>
    <row r="368" spans="1:8" ht="16.2" thickBot="1" x14ac:dyDescent="0.35">
      <c r="A368" s="32" t="s">
        <v>722</v>
      </c>
      <c r="B368" s="38">
        <v>23</v>
      </c>
      <c r="C368" s="50" t="s">
        <v>723</v>
      </c>
      <c r="D368" s="68">
        <f>'Unit Objectives'!G422</f>
        <v>3</v>
      </c>
      <c r="E368" s="68">
        <f>'Unit Objectives'!F422</f>
        <v>2</v>
      </c>
      <c r="F368" s="63">
        <f t="shared" si="6"/>
        <v>5</v>
      </c>
      <c r="G368" s="56">
        <v>21</v>
      </c>
      <c r="H368" s="57">
        <v>0</v>
      </c>
    </row>
    <row r="369" spans="1:8" ht="16.2" thickBot="1" x14ac:dyDescent="0.35">
      <c r="A369" s="32" t="s">
        <v>724</v>
      </c>
      <c r="B369" s="38">
        <v>15</v>
      </c>
      <c r="C369" s="50" t="s">
        <v>725</v>
      </c>
      <c r="D369" s="68">
        <f>'Unit Objectives'!G202</f>
        <v>12</v>
      </c>
      <c r="E369" s="68">
        <f>'Unit Objectives'!F202</f>
        <v>2</v>
      </c>
      <c r="F369" s="63">
        <f t="shared" si="6"/>
        <v>14</v>
      </c>
      <c r="G369" s="56">
        <v>33</v>
      </c>
      <c r="H369" s="57">
        <v>0</v>
      </c>
    </row>
    <row r="370" spans="1:8" ht="16.2" thickBot="1" x14ac:dyDescent="0.35">
      <c r="A370" s="32" t="s">
        <v>726</v>
      </c>
      <c r="B370" s="38">
        <v>8</v>
      </c>
      <c r="C370" s="50" t="s">
        <v>727</v>
      </c>
      <c r="D370" s="68">
        <f>'Unit Objectives'!G59</f>
        <v>2</v>
      </c>
      <c r="E370" s="68">
        <f>'Unit Objectives'!F59</f>
        <v>0</v>
      </c>
      <c r="F370" s="63">
        <f t="shared" si="6"/>
        <v>2</v>
      </c>
      <c r="G370" s="56">
        <v>21</v>
      </c>
      <c r="H370" s="57">
        <v>1</v>
      </c>
    </row>
    <row r="371" spans="1:8" ht="16.2" thickBot="1" x14ac:dyDescent="0.35">
      <c r="A371" s="32" t="s">
        <v>728</v>
      </c>
      <c r="B371" s="38">
        <v>11</v>
      </c>
      <c r="C371" s="50" t="s">
        <v>729</v>
      </c>
      <c r="D371" s="68">
        <f>'Unit Objectives'!G118</f>
        <v>0</v>
      </c>
      <c r="E371" s="68">
        <f>'Unit Objectives'!F118</f>
        <v>0</v>
      </c>
      <c r="F371" s="63">
        <f t="shared" si="6"/>
        <v>0</v>
      </c>
      <c r="G371" s="56">
        <v>16</v>
      </c>
      <c r="H371" s="57">
        <v>0</v>
      </c>
    </row>
    <row r="372" spans="1:8" ht="16.2" thickBot="1" x14ac:dyDescent="0.35">
      <c r="A372" s="32" t="s">
        <v>730</v>
      </c>
      <c r="B372" s="38">
        <v>11</v>
      </c>
      <c r="C372" s="50" t="s">
        <v>731</v>
      </c>
      <c r="D372" s="68">
        <f>'Unit Objectives'!G119</f>
        <v>1</v>
      </c>
      <c r="E372" s="68">
        <f>'Unit Objectives'!F119</f>
        <v>0</v>
      </c>
      <c r="F372" s="63">
        <f t="shared" si="6"/>
        <v>1</v>
      </c>
      <c r="G372" s="56">
        <v>41</v>
      </c>
      <c r="H372" s="57">
        <v>1</v>
      </c>
    </row>
    <row r="373" spans="1:8" ht="16.2" thickBot="1" x14ac:dyDescent="0.35">
      <c r="A373" s="32" t="s">
        <v>732</v>
      </c>
      <c r="B373" s="38">
        <v>12</v>
      </c>
      <c r="C373" s="50" t="s">
        <v>733</v>
      </c>
      <c r="D373" s="68">
        <f>'Unit Objectives'!G148</f>
        <v>49</v>
      </c>
      <c r="E373" s="68">
        <f>'Unit Objectives'!F148</f>
        <v>4</v>
      </c>
      <c r="F373" s="63">
        <f t="shared" si="6"/>
        <v>53</v>
      </c>
      <c r="G373" s="56">
        <v>171</v>
      </c>
      <c r="H373" s="57">
        <v>6</v>
      </c>
    </row>
    <row r="374" spans="1:8" ht="16.2" thickBot="1" x14ac:dyDescent="0.35">
      <c r="A374" s="32" t="s">
        <v>734</v>
      </c>
      <c r="B374" s="38">
        <v>17</v>
      </c>
      <c r="C374" s="50" t="s">
        <v>735</v>
      </c>
      <c r="D374" s="68">
        <f>'Unit Objectives'!G287</f>
        <v>33</v>
      </c>
      <c r="E374" s="68">
        <f>'Unit Objectives'!F287</f>
        <v>1</v>
      </c>
      <c r="F374" s="63">
        <f t="shared" si="6"/>
        <v>34</v>
      </c>
      <c r="G374" s="56">
        <v>60</v>
      </c>
      <c r="H374" s="57">
        <v>1</v>
      </c>
    </row>
    <row r="375" spans="1:8" ht="16.2" thickBot="1" x14ac:dyDescent="0.35">
      <c r="A375" s="32" t="s">
        <v>736</v>
      </c>
      <c r="B375" s="38">
        <v>13</v>
      </c>
      <c r="C375" s="50" t="s">
        <v>737</v>
      </c>
      <c r="D375" s="68">
        <f>'Unit Objectives'!G164</f>
        <v>15</v>
      </c>
      <c r="E375" s="68">
        <f>'Unit Objectives'!F164</f>
        <v>0</v>
      </c>
      <c r="F375" s="63">
        <f t="shared" si="6"/>
        <v>15</v>
      </c>
      <c r="G375" s="56">
        <v>39</v>
      </c>
      <c r="H375" s="57">
        <v>0</v>
      </c>
    </row>
    <row r="376" spans="1:8" ht="16.2" thickBot="1" x14ac:dyDescent="0.35">
      <c r="A376" s="32" t="s">
        <v>738</v>
      </c>
      <c r="B376" s="38">
        <v>23</v>
      </c>
      <c r="C376" s="50" t="s">
        <v>739</v>
      </c>
      <c r="D376" s="68">
        <f>'Unit Objectives'!G423</f>
        <v>45</v>
      </c>
      <c r="E376" s="68">
        <f>'Unit Objectives'!F423</f>
        <v>2</v>
      </c>
      <c r="F376" s="63">
        <f t="shared" si="6"/>
        <v>47</v>
      </c>
      <c r="G376" s="56">
        <v>148</v>
      </c>
      <c r="H376" s="57">
        <v>1</v>
      </c>
    </row>
    <row r="377" spans="1:8" ht="16.2" thickBot="1" x14ac:dyDescent="0.35">
      <c r="A377" s="32" t="s">
        <v>740</v>
      </c>
      <c r="B377" s="38">
        <v>11</v>
      </c>
      <c r="C377" s="50" t="s">
        <v>741</v>
      </c>
      <c r="D377" s="68">
        <f>'Unit Objectives'!G120</f>
        <v>13</v>
      </c>
      <c r="E377" s="68">
        <f>'Unit Objectives'!F120</f>
        <v>0</v>
      </c>
      <c r="F377" s="63">
        <f t="shared" si="6"/>
        <v>13</v>
      </c>
      <c r="G377" s="56">
        <v>22</v>
      </c>
      <c r="H377" s="57">
        <v>2</v>
      </c>
    </row>
    <row r="378" spans="1:8" ht="16.2" thickBot="1" x14ac:dyDescent="0.35">
      <c r="A378" s="32" t="s">
        <v>742</v>
      </c>
      <c r="B378" s="38">
        <v>15</v>
      </c>
      <c r="C378" s="50" t="s">
        <v>743</v>
      </c>
      <c r="D378" s="68">
        <f>'Unit Objectives'!G203</f>
        <v>28</v>
      </c>
      <c r="E378" s="68">
        <f>'Unit Objectives'!F203</f>
        <v>1</v>
      </c>
      <c r="F378" s="63">
        <f t="shared" si="6"/>
        <v>29</v>
      </c>
      <c r="G378" s="56">
        <v>48</v>
      </c>
      <c r="H378" s="57">
        <v>0</v>
      </c>
    </row>
    <row r="379" spans="1:8" ht="16.2" thickBot="1" x14ac:dyDescent="0.35">
      <c r="A379" s="32" t="s">
        <v>744</v>
      </c>
      <c r="B379" s="38">
        <v>16</v>
      </c>
      <c r="C379" s="50" t="s">
        <v>745</v>
      </c>
      <c r="D379" s="68">
        <f>'Unit Objectives'!G227</f>
        <v>1</v>
      </c>
      <c r="E379" s="68">
        <f>'Unit Objectives'!F227</f>
        <v>0</v>
      </c>
      <c r="F379" s="63">
        <f t="shared" si="6"/>
        <v>1</v>
      </c>
      <c r="G379" s="56">
        <v>18</v>
      </c>
      <c r="H379" s="57">
        <v>0</v>
      </c>
    </row>
    <row r="380" spans="1:8" ht="16.2" thickBot="1" x14ac:dyDescent="0.35">
      <c r="A380" s="32" t="s">
        <v>746</v>
      </c>
      <c r="B380" s="38">
        <v>23</v>
      </c>
      <c r="C380" s="50" t="s">
        <v>747</v>
      </c>
      <c r="D380" s="68">
        <f>'Unit Objectives'!G424</f>
        <v>73</v>
      </c>
      <c r="E380" s="68">
        <f>'Unit Objectives'!F424</f>
        <v>1</v>
      </c>
      <c r="F380" s="63">
        <f t="shared" si="6"/>
        <v>74</v>
      </c>
      <c r="G380" s="56">
        <v>74</v>
      </c>
      <c r="H380" s="57">
        <v>4</v>
      </c>
    </row>
    <row r="381" spans="1:8" ht="16.2" thickBot="1" x14ac:dyDescent="0.35">
      <c r="A381" s="32" t="s">
        <v>748</v>
      </c>
      <c r="B381" s="38">
        <v>16</v>
      </c>
      <c r="C381" s="50" t="s">
        <v>749</v>
      </c>
      <c r="D381" s="68">
        <f>'Unit Objectives'!G228</f>
        <v>6</v>
      </c>
      <c r="E381" s="68">
        <f>'Unit Objectives'!F228</f>
        <v>1</v>
      </c>
      <c r="F381" s="63">
        <f t="shared" si="6"/>
        <v>7</v>
      </c>
      <c r="G381" s="56">
        <v>12</v>
      </c>
      <c r="H381" s="57">
        <v>0</v>
      </c>
    </row>
    <row r="382" spans="1:8" ht="16.2" thickBot="1" x14ac:dyDescent="0.35">
      <c r="A382" s="32" t="s">
        <v>750</v>
      </c>
      <c r="B382" s="38">
        <v>17</v>
      </c>
      <c r="C382" s="50" t="s">
        <v>751</v>
      </c>
      <c r="D382" s="68">
        <f>'Unit Objectives'!G288</f>
        <v>11</v>
      </c>
      <c r="E382" s="68">
        <f>'Unit Objectives'!F288</f>
        <v>0</v>
      </c>
      <c r="F382" s="63">
        <f t="shared" si="6"/>
        <v>11</v>
      </c>
      <c r="G382" s="56">
        <v>18</v>
      </c>
      <c r="H382" s="57">
        <v>0</v>
      </c>
    </row>
    <row r="383" spans="1:8" ht="16.2" thickBot="1" x14ac:dyDescent="0.35">
      <c r="A383" s="32" t="s">
        <v>752</v>
      </c>
      <c r="B383" s="38">
        <v>22</v>
      </c>
      <c r="C383" s="50" t="s">
        <v>753</v>
      </c>
      <c r="D383" s="68">
        <f>'Unit Objectives'!G398</f>
        <v>5</v>
      </c>
      <c r="E383" s="68">
        <f>'Unit Objectives'!F398</f>
        <v>0</v>
      </c>
      <c r="F383" s="63">
        <f t="shared" si="6"/>
        <v>5</v>
      </c>
      <c r="G383" s="56">
        <v>34</v>
      </c>
      <c r="H383" s="57">
        <v>4</v>
      </c>
    </row>
    <row r="384" spans="1:8" ht="16.2" thickBot="1" x14ac:dyDescent="0.35">
      <c r="A384" s="32" t="s">
        <v>754</v>
      </c>
      <c r="B384" s="38">
        <v>11</v>
      </c>
      <c r="C384" s="50" t="s">
        <v>755</v>
      </c>
      <c r="D384" s="68">
        <f>'Unit Objectives'!G121</f>
        <v>2</v>
      </c>
      <c r="E384" s="68">
        <f>'Unit Objectives'!F121</f>
        <v>0</v>
      </c>
      <c r="F384" s="63">
        <f t="shared" si="6"/>
        <v>2</v>
      </c>
      <c r="G384" s="56">
        <v>11</v>
      </c>
      <c r="H384" s="57">
        <v>1</v>
      </c>
    </row>
    <row r="385" spans="1:8" ht="16.2" thickBot="1" x14ac:dyDescent="0.35">
      <c r="A385" s="32" t="s">
        <v>756</v>
      </c>
      <c r="B385" s="38">
        <v>16</v>
      </c>
      <c r="C385" s="50" t="s">
        <v>757</v>
      </c>
      <c r="D385" s="68">
        <f>'Unit Objectives'!G229</f>
        <v>54</v>
      </c>
      <c r="E385" s="68">
        <f>'Unit Objectives'!F229</f>
        <v>5</v>
      </c>
      <c r="F385" s="63">
        <f t="shared" si="6"/>
        <v>59</v>
      </c>
      <c r="G385" s="56">
        <v>54</v>
      </c>
      <c r="H385" s="57">
        <v>5</v>
      </c>
    </row>
    <row r="386" spans="1:8" ht="16.2" thickBot="1" x14ac:dyDescent="0.35">
      <c r="A386" s="32" t="s">
        <v>758</v>
      </c>
      <c r="B386" s="38">
        <v>21</v>
      </c>
      <c r="C386" s="50" t="s">
        <v>759</v>
      </c>
      <c r="D386" s="68">
        <f>'Unit Objectives'!G369</f>
        <v>2</v>
      </c>
      <c r="E386" s="68">
        <f>'Unit Objectives'!F369</f>
        <v>0</v>
      </c>
      <c r="F386" s="63">
        <f t="shared" ref="F386:F392" si="7">SUM(D386:E386)</f>
        <v>2</v>
      </c>
      <c r="G386" s="56">
        <v>44</v>
      </c>
      <c r="H386" s="57">
        <v>0</v>
      </c>
    </row>
    <row r="387" spans="1:8" ht="16.2" thickBot="1" x14ac:dyDescent="0.35">
      <c r="A387" s="32" t="s">
        <v>760</v>
      </c>
      <c r="B387" s="38">
        <v>5</v>
      </c>
      <c r="C387" s="50" t="s">
        <v>761</v>
      </c>
      <c r="D387" s="68">
        <f>'Unit Objectives'!G41</f>
        <v>15</v>
      </c>
      <c r="E387" s="68">
        <f>'Unit Objectives'!F41</f>
        <v>0</v>
      </c>
      <c r="F387" s="63">
        <f t="shared" si="7"/>
        <v>15</v>
      </c>
      <c r="G387" s="56">
        <v>43</v>
      </c>
      <c r="H387" s="57">
        <v>7</v>
      </c>
    </row>
    <row r="388" spans="1:8" ht="16.2" thickBot="1" x14ac:dyDescent="0.35">
      <c r="A388" s="32" t="s">
        <v>762</v>
      </c>
      <c r="B388" s="38">
        <v>25</v>
      </c>
      <c r="C388" s="50" t="s">
        <v>763</v>
      </c>
      <c r="D388" s="68">
        <f>'Unit Objectives'!G456</f>
        <v>0</v>
      </c>
      <c r="E388" s="68">
        <f>'Unit Objectives'!F456</f>
        <v>0</v>
      </c>
      <c r="F388" s="63">
        <f t="shared" si="7"/>
        <v>0</v>
      </c>
      <c r="G388" s="56">
        <v>54</v>
      </c>
      <c r="H388" s="57">
        <v>0</v>
      </c>
    </row>
    <row r="389" spans="1:8" ht="16.2" thickBot="1" x14ac:dyDescent="0.35">
      <c r="A389" s="32" t="s">
        <v>764</v>
      </c>
      <c r="B389" s="38">
        <v>11</v>
      </c>
      <c r="C389" s="50" t="s">
        <v>765</v>
      </c>
      <c r="D389" s="68">
        <f>'Unit Objectives'!G122</f>
        <v>29</v>
      </c>
      <c r="E389" s="68">
        <f>'Unit Objectives'!F122</f>
        <v>2</v>
      </c>
      <c r="F389" s="63">
        <f t="shared" si="7"/>
        <v>31</v>
      </c>
      <c r="G389" s="56">
        <v>78</v>
      </c>
      <c r="H389" s="57">
        <v>1</v>
      </c>
    </row>
    <row r="390" spans="1:8" ht="16.2" thickBot="1" x14ac:dyDescent="0.35">
      <c r="A390" s="32" t="s">
        <v>1006</v>
      </c>
      <c r="B390" s="38">
        <v>9</v>
      </c>
      <c r="C390" s="50" t="s">
        <v>1007</v>
      </c>
      <c r="D390" s="68">
        <f>'Unit Objectives'!G68</f>
        <v>0</v>
      </c>
      <c r="E390" s="68">
        <f>'Unit Objectives'!F68</f>
        <v>0</v>
      </c>
      <c r="F390" s="63">
        <f t="shared" ref="F390" si="8">SUM(D390:E390)</f>
        <v>0</v>
      </c>
      <c r="G390" s="56">
        <v>8</v>
      </c>
      <c r="H390" s="57">
        <v>0</v>
      </c>
    </row>
    <row r="391" spans="1:8" ht="16.2" thickBot="1" x14ac:dyDescent="0.35">
      <c r="A391" s="32" t="s">
        <v>766</v>
      </c>
      <c r="B391" s="38">
        <v>22</v>
      </c>
      <c r="C391" s="50" t="s">
        <v>767</v>
      </c>
      <c r="D391" s="68">
        <f>'Unit Objectives'!G399</f>
        <v>0</v>
      </c>
      <c r="E391" s="68">
        <f>'Unit Objectives'!F399</f>
        <v>0</v>
      </c>
      <c r="F391" s="63">
        <f t="shared" si="7"/>
        <v>0</v>
      </c>
      <c r="G391" s="56">
        <v>14</v>
      </c>
      <c r="H391" s="57">
        <v>0</v>
      </c>
    </row>
    <row r="392" spans="1:8" ht="16.2" thickBot="1" x14ac:dyDescent="0.35">
      <c r="A392" s="32" t="s">
        <v>1002</v>
      </c>
      <c r="B392" s="38">
        <v>3</v>
      </c>
      <c r="C392" s="50" t="s">
        <v>1003</v>
      </c>
      <c r="D392" s="68">
        <f>'Unit Objectives'!G21</f>
        <v>7</v>
      </c>
      <c r="E392" s="68">
        <f>'Unit Objectives'!F21</f>
        <v>0</v>
      </c>
      <c r="F392" s="63">
        <f t="shared" si="7"/>
        <v>7</v>
      </c>
      <c r="G392" s="56">
        <v>38</v>
      </c>
      <c r="H392" s="57">
        <v>0</v>
      </c>
    </row>
    <row r="393" spans="1:8" ht="16.2" thickBot="1" x14ac:dyDescent="0.35">
      <c r="A393" s="32" t="s">
        <v>768</v>
      </c>
      <c r="B393" s="38"/>
      <c r="C393" s="50" t="s">
        <v>769</v>
      </c>
      <c r="D393" s="68">
        <f>'Unit Objectives'!G6</f>
        <v>289</v>
      </c>
      <c r="E393" s="68">
        <f>'Unit Objectives'!F6</f>
        <v>0</v>
      </c>
      <c r="F393" s="63">
        <f>SUM(D393:E393)</f>
        <v>289</v>
      </c>
      <c r="G393" s="56">
        <v>475</v>
      </c>
      <c r="H393" s="57">
        <v>133</v>
      </c>
    </row>
    <row r="394" spans="1:8" ht="16.2" thickBot="1" x14ac:dyDescent="0.35">
      <c r="A394" s="34"/>
      <c r="B394" s="37"/>
      <c r="C394" s="60" t="s">
        <v>5</v>
      </c>
      <c r="D394" s="51">
        <f>SUM(D4:D393)</f>
        <v>4905</v>
      </c>
      <c r="E394" s="51">
        <f>SUM(E4:E393)</f>
        <v>377</v>
      </c>
      <c r="F394" s="66">
        <f>SUM(F4:F393)</f>
        <v>5282</v>
      </c>
      <c r="G394" s="35"/>
    </row>
    <row r="396" spans="1:8" x14ac:dyDescent="0.3">
      <c r="F396" s="35"/>
    </row>
  </sheetData>
  <sheetProtection algorithmName="SHA-512" hashValue="QZSlC/BRyyfkCXOtVgZNP3MCoDz9QykURs+QR7QrnnZp0RhAKCrQL088m+0F0W7GtiFEK66Zkm6hgHI52bXowA==" saltValue="vU+kKtRoi/8p3ukdaIAODA==" spinCount="100000" sheet="1" scenarios="1" selectLockedCells="1" selectUnlockedCells="1"/>
  <sortState xmlns:xlrd2="http://schemas.microsoft.com/office/spreadsheetml/2017/richdata2" ref="A5:F390">
    <sortCondition ref="A5:A390"/>
  </sortState>
  <phoneticPr fontId="2" type="noConversion"/>
  <conditionalFormatting sqref="F1:G3 F4:F393 G394 F395:G1048576">
    <cfRule type="expression" dxfId="28" priority="13">
      <formula>#REF!&gt;$A:$G</formula>
    </cfRule>
    <cfRule type="expression" dxfId="27" priority="14">
      <formula>$A:$G&lt;#REF!</formula>
    </cfRule>
    <cfRule type="expression" dxfId="26" priority="15">
      <formula>$F$4&lt;&gt;#REF!</formula>
    </cfRule>
  </conditionalFormatting>
  <conditionalFormatting sqref="G4:G393">
    <cfRule type="expression" dxfId="25" priority="1">
      <formula>#REF!&gt;$A:$D</formula>
    </cfRule>
    <cfRule type="expression" dxfId="24" priority="2">
      <formula>$A:$D&lt;#REF!</formula>
    </cfRule>
    <cfRule type="expression" dxfId="23" priority="3">
      <formula>$D$2&lt;&gt;#REF!</formula>
    </cfRule>
  </conditionalFormatting>
  <printOptions gridLines="1"/>
  <pageMargins left="0.25" right="0.25" top="0.75" bottom="0.75" header="0.3" footer="0.3"/>
  <pageSetup fitToHeight="0" orientation="portrait" r:id="rId1"/>
  <headerFooter>
    <oddHeader xml:space="preserve">&amp;CAmerican Legion Auxiliary
Department of Illinois
2027 Unit Paid Membership Totals
</oddHeader>
    <oddFooter>&amp;R&amp;D</oddFooter>
  </headerFooter>
  <ignoredErrors>
    <ignoredError sqref="D393:E393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4"/>
  <sheetViews>
    <sheetView zoomScaleNormal="100" zoomScalePageLayoutView="90" workbookViewId="0">
      <selection activeCell="C6" sqref="C6"/>
    </sheetView>
  </sheetViews>
  <sheetFormatPr defaultColWidth="10.81640625" defaultRowHeight="18" x14ac:dyDescent="0.35"/>
  <cols>
    <col min="1" max="1" width="6.36328125" style="2" customWidth="1"/>
    <col min="2" max="2" width="24.81640625" style="1" bestFit="1" customWidth="1"/>
    <col min="3" max="3" width="19.453125" style="3" bestFit="1" customWidth="1"/>
    <col min="4" max="4" width="10" style="4" bestFit="1" customWidth="1"/>
    <col min="5" max="5" width="9.81640625" style="4" bestFit="1" customWidth="1"/>
    <col min="6" max="6" width="15.453125" style="4" bestFit="1" customWidth="1"/>
    <col min="7" max="7" width="9.453125" style="4" bestFit="1" customWidth="1"/>
    <col min="8" max="8" width="10.81640625" style="5" bestFit="1" customWidth="1"/>
    <col min="9" max="9" width="7.453125" style="6" bestFit="1" customWidth="1"/>
    <col min="10" max="16384" width="10.81640625" style="1"/>
  </cols>
  <sheetData>
    <row r="1" spans="1:9" ht="34.950000000000003" customHeight="1" x14ac:dyDescent="0.35">
      <c r="A1" s="14" t="s">
        <v>770</v>
      </c>
      <c r="B1" s="10" t="s">
        <v>2</v>
      </c>
      <c r="C1" s="11" t="s">
        <v>771</v>
      </c>
      <c r="D1" s="8" t="s">
        <v>3</v>
      </c>
      <c r="E1" s="8" t="s">
        <v>4</v>
      </c>
      <c r="F1" s="12" t="s">
        <v>772</v>
      </c>
      <c r="G1" s="8" t="s">
        <v>773</v>
      </c>
      <c r="H1" s="13" t="s">
        <v>774</v>
      </c>
      <c r="I1" s="9" t="s">
        <v>775</v>
      </c>
    </row>
    <row r="2" spans="1:9" x14ac:dyDescent="0.35">
      <c r="A2" s="10"/>
      <c r="B2" s="10"/>
      <c r="C2" s="45"/>
      <c r="D2" s="10"/>
      <c r="E2" s="10"/>
      <c r="F2" s="10"/>
      <c r="G2" s="10"/>
      <c r="H2" s="7"/>
      <c r="I2" s="7"/>
    </row>
    <row r="3" spans="1:9" x14ac:dyDescent="0.35">
      <c r="A3" s="14">
        <v>135</v>
      </c>
      <c r="B3" s="10" t="s">
        <v>145</v>
      </c>
      <c r="C3" s="39"/>
      <c r="D3" s="16">
        <f>'Unit Totals'!D73</f>
        <v>0</v>
      </c>
      <c r="E3" s="17">
        <f>'Unit Totals'!E73</f>
        <v>0</v>
      </c>
      <c r="F3" s="16">
        <f>SUM(D3:E3)</f>
        <v>0</v>
      </c>
      <c r="G3" s="17">
        <f>'Unit Totals'!G73+2</f>
        <v>10</v>
      </c>
      <c r="H3" s="19">
        <f>F3/G3</f>
        <v>0</v>
      </c>
      <c r="I3" s="17">
        <f>'Unit Totals'!H73</f>
        <v>0</v>
      </c>
    </row>
    <row r="4" spans="1:9" x14ac:dyDescent="0.35">
      <c r="A4" s="14">
        <v>923</v>
      </c>
      <c r="B4" s="10" t="s">
        <v>776</v>
      </c>
      <c r="C4" s="39"/>
      <c r="D4" s="16">
        <f>'Unit Totals'!D323</f>
        <v>3</v>
      </c>
      <c r="E4" s="16">
        <f>'Unit Totals'!E323</f>
        <v>0</v>
      </c>
      <c r="F4" s="16">
        <f>SUM(D4:E4)</f>
        <v>3</v>
      </c>
      <c r="G4" s="16">
        <f>'Unit Totals'!G323+2</f>
        <v>17</v>
      </c>
      <c r="H4" s="18">
        <f>F4/G4</f>
        <v>0.17647058823529413</v>
      </c>
      <c r="I4" s="16">
        <f>'Unit Totals'!H323</f>
        <v>0</v>
      </c>
    </row>
    <row r="5" spans="1:9" x14ac:dyDescent="0.35">
      <c r="A5" s="14">
        <v>973</v>
      </c>
      <c r="B5" s="10" t="s">
        <v>651</v>
      </c>
      <c r="C5" s="39"/>
      <c r="D5" s="16">
        <f>'Unit Totals'!D331</f>
        <v>3</v>
      </c>
      <c r="E5" s="16">
        <f>'Unit Totals'!E331</f>
        <v>0</v>
      </c>
      <c r="F5" s="16">
        <f>SUM(D5:E5)</f>
        <v>3</v>
      </c>
      <c r="G5" s="16">
        <f>'Unit Totals'!G331+2</f>
        <v>16</v>
      </c>
      <c r="H5" s="18">
        <f>F5/G5</f>
        <v>0.1875</v>
      </c>
      <c r="I5" s="16">
        <f>'Unit Totals'!H331</f>
        <v>0</v>
      </c>
    </row>
    <row r="6" spans="1:9" x14ac:dyDescent="0.35">
      <c r="A6" s="14">
        <v>1052</v>
      </c>
      <c r="B6" s="10" t="s">
        <v>681</v>
      </c>
      <c r="C6" s="39"/>
      <c r="D6" s="16">
        <f>'Unit Totals'!D346</f>
        <v>0</v>
      </c>
      <c r="E6" s="16">
        <f>'Unit Totals'!E346</f>
        <v>0</v>
      </c>
      <c r="F6" s="16">
        <f>SUM(D6:E6)</f>
        <v>0</v>
      </c>
      <c r="G6" s="16">
        <f>'Unit Totals'!G346+2</f>
        <v>16</v>
      </c>
      <c r="H6" s="19">
        <f>F6/G6</f>
        <v>0</v>
      </c>
      <c r="I6" s="16">
        <f>'Unit Totals'!H346</f>
        <v>0</v>
      </c>
    </row>
    <row r="7" spans="1:9" x14ac:dyDescent="0.35">
      <c r="A7" s="14"/>
      <c r="B7" s="10"/>
      <c r="C7" s="15"/>
      <c r="D7" s="16"/>
      <c r="E7" s="16"/>
      <c r="F7" s="16"/>
      <c r="G7" s="16"/>
      <c r="H7" s="19"/>
      <c r="I7" s="7"/>
    </row>
    <row r="8" spans="1:9" x14ac:dyDescent="0.35">
      <c r="A8" s="14">
        <f>COUNT(A3:A7)</f>
        <v>4</v>
      </c>
      <c r="B8" s="10" t="s">
        <v>777</v>
      </c>
      <c r="C8" s="15"/>
      <c r="D8" s="16">
        <f>SUM(D3:D6)</f>
        <v>6</v>
      </c>
      <c r="E8" s="16">
        <f>SUM(E3:E6)</f>
        <v>0</v>
      </c>
      <c r="F8" s="16">
        <f>SUM(F3:F6)</f>
        <v>6</v>
      </c>
      <c r="G8" s="16">
        <f>SUM(G3:G6)</f>
        <v>59</v>
      </c>
      <c r="H8" s="19">
        <f>F8/G8</f>
        <v>0.10169491525423729</v>
      </c>
      <c r="I8" s="7">
        <f>SUM(I3:I7)</f>
        <v>0</v>
      </c>
    </row>
    <row r="11" spans="1:9" x14ac:dyDescent="0.35">
      <c r="B11" s="1" t="s">
        <v>778</v>
      </c>
      <c r="C11" s="52">
        <f>COUNTIFS(C3:C6,"&gt;=8/1/2026",C3:C6,"&lt;=7/31/2027")</f>
        <v>0</v>
      </c>
    </row>
    <row r="34" spans="1:1" x14ac:dyDescent="0.35">
      <c r="A34" s="6"/>
    </row>
  </sheetData>
  <sheetProtection algorithmName="SHA-512" hashValue="ebYHapK1Rc5hj6dw5WRzAk79D7N8gc5186A8HI/Bs5gYmM9vH0bV+dapplP+CTk2M13a4Aj3xR1K6qaymDg2Xw==" saltValue="lpxqBC4EDo/2Zj+sTFE5aQ==" spinCount="100000" sheet="1" selectLockedCells="1"/>
  <phoneticPr fontId="2" type="noConversion"/>
  <conditionalFormatting sqref="H3:H6">
    <cfRule type="cellIs" dxfId="22" priority="1" operator="greaterThanOrEqual">
      <formula>1</formula>
    </cfRule>
  </conditionalFormatting>
  <pageMargins left="0.5" right="0.5" top="1.31" bottom="1" header="0.5" footer="0.5"/>
  <pageSetup scale="72" orientation="portrait" r:id="rId1"/>
  <headerFooter>
    <oddHeader>&amp;CAmerican Legion Auxiliary
Department of Illinois
Membership Report 2026 - 2027
District 2</oddHeader>
    <oddFooter>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9"/>
  <sheetViews>
    <sheetView zoomScaleNormal="100" zoomScalePageLayoutView="110" workbookViewId="0">
      <selection activeCell="C3" sqref="C3:C6"/>
    </sheetView>
  </sheetViews>
  <sheetFormatPr defaultColWidth="10.81640625" defaultRowHeight="18" x14ac:dyDescent="0.35"/>
  <cols>
    <col min="1" max="1" width="6.81640625" style="2" bestFit="1" customWidth="1"/>
    <col min="2" max="2" width="20.6328125" style="1" customWidth="1"/>
    <col min="3" max="3" width="19.453125" style="3" bestFit="1" customWidth="1"/>
    <col min="4" max="4" width="10" style="4" bestFit="1" customWidth="1"/>
    <col min="5" max="5" width="9.81640625" style="4" bestFit="1" customWidth="1"/>
    <col min="6" max="6" width="8.6328125" style="4" bestFit="1" customWidth="1"/>
    <col min="7" max="7" width="12" style="4" customWidth="1"/>
    <col min="8" max="8" width="10.81640625" style="5" bestFit="1" customWidth="1"/>
    <col min="9" max="9" width="6.81640625" style="6" bestFit="1" customWidth="1"/>
    <col min="10" max="10" width="11.36328125" style="1" customWidth="1"/>
    <col min="11" max="16384" width="10.81640625" style="1"/>
  </cols>
  <sheetData>
    <row r="1" spans="1:9" ht="34.950000000000003" customHeight="1" x14ac:dyDescent="0.35">
      <c r="A1" s="14" t="s">
        <v>770</v>
      </c>
      <c r="B1" s="10" t="s">
        <v>2</v>
      </c>
      <c r="C1" s="11" t="s">
        <v>771</v>
      </c>
      <c r="D1" s="8" t="s">
        <v>3</v>
      </c>
      <c r="E1" s="8" t="s">
        <v>4</v>
      </c>
      <c r="F1" s="12" t="s">
        <v>772</v>
      </c>
      <c r="G1" s="8" t="s">
        <v>773</v>
      </c>
      <c r="H1" s="13" t="s">
        <v>774</v>
      </c>
      <c r="I1" s="9" t="s">
        <v>775</v>
      </c>
    </row>
    <row r="2" spans="1:9" x14ac:dyDescent="0.35">
      <c r="A2" s="10"/>
      <c r="B2" s="10"/>
      <c r="C2" s="39"/>
      <c r="D2" s="10"/>
      <c r="E2" s="10"/>
      <c r="F2" s="10"/>
      <c r="G2" s="10"/>
      <c r="H2" s="7"/>
      <c r="I2" s="7"/>
    </row>
    <row r="3" spans="1:9" x14ac:dyDescent="0.35">
      <c r="A3" s="14">
        <v>87</v>
      </c>
      <c r="B3" s="10" t="s">
        <v>98</v>
      </c>
      <c r="C3" s="39"/>
      <c r="D3" s="16">
        <f>'Unit Totals'!D50</f>
        <v>13</v>
      </c>
      <c r="E3" s="16">
        <f>'Unit Totals'!E50</f>
        <v>0</v>
      </c>
      <c r="F3" s="16">
        <f t="shared" ref="F3:F6" si="0">SUM(D3:E3)</f>
        <v>13</v>
      </c>
      <c r="G3" s="16">
        <f>'Unit Totals'!G50+2</f>
        <v>24</v>
      </c>
      <c r="H3" s="18">
        <f t="shared" ref="H3:H6" si="1">F3/G3</f>
        <v>0.54166666666666663</v>
      </c>
      <c r="I3" s="16">
        <f>'Unit Totals'!H50</f>
        <v>3</v>
      </c>
    </row>
    <row r="4" spans="1:9" x14ac:dyDescent="0.35">
      <c r="A4" s="14">
        <v>388</v>
      </c>
      <c r="B4" s="10" t="s">
        <v>330</v>
      </c>
      <c r="C4" s="39"/>
      <c r="D4" s="16">
        <f>'Unit Totals'!D168</f>
        <v>1</v>
      </c>
      <c r="E4" s="16">
        <f>'Unit Totals'!E168</f>
        <v>0</v>
      </c>
      <c r="F4" s="16">
        <f t="shared" si="0"/>
        <v>1</v>
      </c>
      <c r="G4" s="16">
        <f>'Unit Totals'!G168+2</f>
        <v>24</v>
      </c>
      <c r="H4" s="18">
        <f>F4/G4</f>
        <v>4.1666666666666664E-2</v>
      </c>
      <c r="I4" s="16">
        <f>'Unit Totals'!H168</f>
        <v>0</v>
      </c>
    </row>
    <row r="5" spans="1:9" x14ac:dyDescent="0.35">
      <c r="A5" s="14">
        <v>915</v>
      </c>
      <c r="B5" s="10" t="s">
        <v>633</v>
      </c>
      <c r="C5" s="39"/>
      <c r="D5" s="16">
        <f>'Unit Totals'!D322</f>
        <v>8</v>
      </c>
      <c r="E5" s="16">
        <f>'Unit Totals'!E322</f>
        <v>2</v>
      </c>
      <c r="F5" s="16">
        <f t="shared" si="0"/>
        <v>10</v>
      </c>
      <c r="G5" s="16">
        <f>'Unit Totals'!G322+2</f>
        <v>17</v>
      </c>
      <c r="H5" s="18">
        <f t="shared" si="1"/>
        <v>0.58823529411764708</v>
      </c>
      <c r="I5" s="16">
        <f>'Unit Totals'!H322</f>
        <v>0</v>
      </c>
    </row>
    <row r="6" spans="1:9" x14ac:dyDescent="0.35">
      <c r="A6" s="14">
        <v>2017</v>
      </c>
      <c r="B6" s="10" t="s">
        <v>1003</v>
      </c>
      <c r="C6" s="39"/>
      <c r="D6" s="16">
        <f>'Unit Totals'!D392</f>
        <v>7</v>
      </c>
      <c r="E6" s="16">
        <f>'Unit Totals'!E392</f>
        <v>0</v>
      </c>
      <c r="F6" s="16">
        <f t="shared" si="0"/>
        <v>7</v>
      </c>
      <c r="G6" s="16">
        <f>'Unit Totals'!G392+2</f>
        <v>40</v>
      </c>
      <c r="H6" s="19">
        <f t="shared" si="1"/>
        <v>0.17499999999999999</v>
      </c>
      <c r="I6" s="16">
        <v>0</v>
      </c>
    </row>
    <row r="7" spans="1:9" x14ac:dyDescent="0.35">
      <c r="A7" s="14"/>
      <c r="B7" s="10"/>
      <c r="C7" s="15"/>
      <c r="D7" s="16"/>
      <c r="E7" s="16"/>
      <c r="F7" s="16"/>
      <c r="G7" s="16"/>
      <c r="H7" s="19"/>
      <c r="I7" s="7"/>
    </row>
    <row r="8" spans="1:9" x14ac:dyDescent="0.35">
      <c r="A8" s="14">
        <f>COUNT(A3:A7)</f>
        <v>4</v>
      </c>
      <c r="B8" s="10" t="s">
        <v>777</v>
      </c>
      <c r="C8" s="15"/>
      <c r="D8" s="16">
        <f>SUM(D3:D6)</f>
        <v>29</v>
      </c>
      <c r="E8" s="16">
        <f>SUM(E3:E6)</f>
        <v>2</v>
      </c>
      <c r="F8" s="16">
        <f>SUM(F3:F6)</f>
        <v>31</v>
      </c>
      <c r="G8" s="16">
        <f>SUM(G3:G3:G6)</f>
        <v>105</v>
      </c>
      <c r="H8" s="19">
        <f>F8/G8</f>
        <v>0.29523809523809524</v>
      </c>
      <c r="I8" s="7">
        <f>SUM(I3:I7)</f>
        <v>3</v>
      </c>
    </row>
    <row r="12" spans="1:9" x14ac:dyDescent="0.35">
      <c r="B12" s="1" t="s">
        <v>778</v>
      </c>
      <c r="C12" s="47">
        <f>COUNTIFS(C3:C6,"&gt;=8/1/2026",C3:C6,"&lt;=7/31/2027")</f>
        <v>0</v>
      </c>
    </row>
    <row r="29" spans="1:1" x14ac:dyDescent="0.35">
      <c r="A29" s="6"/>
    </row>
  </sheetData>
  <sheetProtection algorithmName="SHA-512" hashValue="IwgXwikw8HICvR2+jCexGSAC2WOukM0WU4kqQxZgBzH6grrAUYKZNX6xfna1jZjbpr3TXQ+suyj+E5xY1yQRXw==" saltValue="LD/Zl72Xfz0A/6SxX1Jg9A==" spinCount="100000" sheet="1" selectLockedCells="1"/>
  <phoneticPr fontId="2" type="noConversion"/>
  <conditionalFormatting sqref="H3:H6">
    <cfRule type="cellIs" dxfId="21" priority="1" operator="greaterThanOrEqual">
      <formula>1</formula>
    </cfRule>
  </conditionalFormatting>
  <pageMargins left="0.5" right="0.5" top="1.33" bottom="1" header="0.5" footer="0.5"/>
  <pageSetup scale="74" orientation="portrait" r:id="rId1"/>
  <headerFooter>
    <oddHeader>&amp;CAmerican Legion Auxiliary
Department of Illinois
Membership Report 2026 - 2027
District 3</oddHeader>
    <oddFooter>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2"/>
  <sheetViews>
    <sheetView zoomScaleNormal="100" zoomScalePageLayoutView="96" workbookViewId="0">
      <selection activeCell="C3" sqref="C3:C9"/>
    </sheetView>
  </sheetViews>
  <sheetFormatPr defaultColWidth="10.81640625" defaultRowHeight="18" x14ac:dyDescent="0.35"/>
  <cols>
    <col min="1" max="1" width="6.6328125" style="2" bestFit="1" customWidth="1"/>
    <col min="2" max="2" width="22.453125" style="1" bestFit="1" customWidth="1"/>
    <col min="3" max="3" width="19.453125" style="3" bestFit="1" customWidth="1"/>
    <col min="4" max="4" width="13.36328125" style="4" bestFit="1" customWidth="1"/>
    <col min="5" max="5" width="13" style="4" bestFit="1" customWidth="1"/>
    <col min="6" max="6" width="15.453125" style="4" bestFit="1" customWidth="1"/>
    <col min="7" max="7" width="10" style="4" bestFit="1" customWidth="1"/>
    <col min="8" max="8" width="10.81640625" style="5" bestFit="1" customWidth="1"/>
    <col min="9" max="9" width="7.453125" style="6" bestFit="1" customWidth="1"/>
    <col min="10" max="16384" width="10.81640625" style="1"/>
  </cols>
  <sheetData>
    <row r="1" spans="1:9" ht="34.950000000000003" customHeight="1" x14ac:dyDescent="0.35">
      <c r="A1" s="14" t="s">
        <v>770</v>
      </c>
      <c r="B1" s="10" t="s">
        <v>2</v>
      </c>
      <c r="C1" s="11" t="s">
        <v>771</v>
      </c>
      <c r="D1" s="8" t="s">
        <v>3</v>
      </c>
      <c r="E1" s="8" t="s">
        <v>4</v>
      </c>
      <c r="F1" s="12" t="s">
        <v>772</v>
      </c>
      <c r="G1" s="8" t="s">
        <v>773</v>
      </c>
      <c r="H1" s="13" t="s">
        <v>774</v>
      </c>
      <c r="I1" s="9" t="s">
        <v>6</v>
      </c>
    </row>
    <row r="2" spans="1:9" x14ac:dyDescent="0.35">
      <c r="A2" s="10"/>
      <c r="B2" s="10"/>
      <c r="C2" s="10"/>
      <c r="D2" s="10"/>
      <c r="E2" s="10"/>
      <c r="F2" s="10"/>
      <c r="G2" s="10"/>
      <c r="H2" s="7"/>
      <c r="I2" s="7"/>
    </row>
    <row r="3" spans="1:9" x14ac:dyDescent="0.35">
      <c r="A3" s="14">
        <v>207</v>
      </c>
      <c r="B3" s="10" t="s">
        <v>197</v>
      </c>
      <c r="C3" s="39"/>
      <c r="D3" s="20">
        <f>'Unit Totals'!D99</f>
        <v>9</v>
      </c>
      <c r="E3" s="21">
        <f>'Unit Totals'!E99</f>
        <v>0</v>
      </c>
      <c r="F3" s="20">
        <f>SUM(D3:E3)</f>
        <v>9</v>
      </c>
      <c r="G3" s="21">
        <f>'Unit Totals'!G99+2</f>
        <v>12</v>
      </c>
      <c r="H3" s="18">
        <f>F3/G3</f>
        <v>0.75</v>
      </c>
      <c r="I3" s="21">
        <f>'Unit Totals'!H99</f>
        <v>9</v>
      </c>
    </row>
    <row r="4" spans="1:9" x14ac:dyDescent="0.35">
      <c r="A4" s="14">
        <v>231</v>
      </c>
      <c r="B4" s="10" t="s">
        <v>779</v>
      </c>
      <c r="C4" s="39"/>
      <c r="D4" s="16">
        <f>'Unit Totals'!D107</f>
        <v>2</v>
      </c>
      <c r="E4" s="16">
        <f>'Unit Totals'!E107</f>
        <v>0</v>
      </c>
      <c r="F4" s="16">
        <f t="shared" ref="F4:F9" si="0">SUM(D4:E4)</f>
        <v>2</v>
      </c>
      <c r="G4" s="16">
        <f>'Unit Totals'!G107+2</f>
        <v>35</v>
      </c>
      <c r="H4" s="18">
        <f t="shared" ref="H4:H9" si="1">F4/G4</f>
        <v>5.7142857142857141E-2</v>
      </c>
      <c r="I4" s="16">
        <f>'Unit Totals'!H107</f>
        <v>0</v>
      </c>
    </row>
    <row r="5" spans="1:9" x14ac:dyDescent="0.35">
      <c r="A5" s="14">
        <v>271</v>
      </c>
      <c r="B5" s="10" t="s">
        <v>245</v>
      </c>
      <c r="C5" s="39"/>
      <c r="D5" s="16">
        <f>'Unit Totals'!D124</f>
        <v>1</v>
      </c>
      <c r="E5" s="16">
        <f>'Unit Totals'!E124</f>
        <v>0</v>
      </c>
      <c r="F5" s="16">
        <f t="shared" si="0"/>
        <v>1</v>
      </c>
      <c r="G5" s="16">
        <f>'Unit Totals'!G124+2</f>
        <v>28</v>
      </c>
      <c r="H5" s="18">
        <f t="shared" si="1"/>
        <v>3.5714285714285712E-2</v>
      </c>
      <c r="I5" s="16">
        <f>'Unit Totals'!H124</f>
        <v>1</v>
      </c>
    </row>
    <row r="6" spans="1:9" x14ac:dyDescent="0.35">
      <c r="A6" s="14">
        <v>714</v>
      </c>
      <c r="B6" s="10" t="s">
        <v>780</v>
      </c>
      <c r="C6" s="39"/>
      <c r="D6" s="16">
        <f>'Unit Totals'!D283</f>
        <v>3</v>
      </c>
      <c r="E6" s="16">
        <f>'Unit Totals'!E283</f>
        <v>0</v>
      </c>
      <c r="F6" s="16">
        <f t="shared" si="0"/>
        <v>3</v>
      </c>
      <c r="G6" s="16">
        <f>'Unit Totals'!G283+2</f>
        <v>20</v>
      </c>
      <c r="H6" s="18">
        <f t="shared" si="1"/>
        <v>0.15</v>
      </c>
      <c r="I6" s="16">
        <f>'Unit Totals'!H283</f>
        <v>2</v>
      </c>
    </row>
    <row r="7" spans="1:9" x14ac:dyDescent="0.35">
      <c r="A7" s="14">
        <v>735</v>
      </c>
      <c r="B7" s="10" t="s">
        <v>565</v>
      </c>
      <c r="C7" s="39"/>
      <c r="D7" s="16">
        <f>'Unit Totals'!D288</f>
        <v>22</v>
      </c>
      <c r="E7" s="16">
        <f>'Unit Totals'!E288</f>
        <v>3</v>
      </c>
      <c r="F7" s="16">
        <f t="shared" si="0"/>
        <v>25</v>
      </c>
      <c r="G7" s="16">
        <f>'Unit Totals'!G288+2</f>
        <v>37</v>
      </c>
      <c r="H7" s="18">
        <f t="shared" si="1"/>
        <v>0.67567567567567566</v>
      </c>
      <c r="I7" s="16">
        <f>'Unit Totals'!H288</f>
        <v>6</v>
      </c>
    </row>
    <row r="8" spans="1:9" x14ac:dyDescent="0.35">
      <c r="A8" s="14">
        <v>986</v>
      </c>
      <c r="B8" s="10" t="s">
        <v>661</v>
      </c>
      <c r="C8" s="39"/>
      <c r="D8" s="16">
        <f>'Unit Totals'!D336</f>
        <v>18</v>
      </c>
      <c r="E8" s="16">
        <f>'Unit Totals'!E336</f>
        <v>3</v>
      </c>
      <c r="F8" s="16">
        <f t="shared" si="0"/>
        <v>21</v>
      </c>
      <c r="G8" s="16">
        <f>'Unit Totals'!G336+2</f>
        <v>42</v>
      </c>
      <c r="H8" s="19">
        <f t="shared" si="1"/>
        <v>0.5</v>
      </c>
      <c r="I8" s="16">
        <f>'Unit Totals'!H336</f>
        <v>0</v>
      </c>
    </row>
    <row r="9" spans="1:9" x14ac:dyDescent="0.35">
      <c r="A9" s="14">
        <v>1109</v>
      </c>
      <c r="B9" s="10" t="s">
        <v>693</v>
      </c>
      <c r="C9" s="39"/>
      <c r="D9" s="16">
        <f>'Unit Totals'!D352</f>
        <v>9</v>
      </c>
      <c r="E9" s="16">
        <f>'Unit Totals'!E352</f>
        <v>2</v>
      </c>
      <c r="F9" s="16">
        <f t="shared" si="0"/>
        <v>11</v>
      </c>
      <c r="G9" s="16">
        <f>'Unit Totals'!G352+2</f>
        <v>15</v>
      </c>
      <c r="H9" s="18">
        <f t="shared" si="1"/>
        <v>0.73333333333333328</v>
      </c>
      <c r="I9" s="16">
        <f>'Unit Totals'!H352</f>
        <v>1</v>
      </c>
    </row>
    <row r="10" spans="1:9" x14ac:dyDescent="0.35">
      <c r="A10" s="14"/>
      <c r="B10" s="10"/>
      <c r="C10" s="15"/>
      <c r="D10" s="16"/>
      <c r="E10" s="16"/>
      <c r="F10" s="16"/>
      <c r="G10" s="16"/>
      <c r="H10" s="19"/>
      <c r="I10" s="7"/>
    </row>
    <row r="11" spans="1:9" x14ac:dyDescent="0.35">
      <c r="A11" s="14">
        <f>COUNT(A3:A10)</f>
        <v>7</v>
      </c>
      <c r="B11" s="10" t="s">
        <v>777</v>
      </c>
      <c r="C11" s="15"/>
      <c r="D11" s="16">
        <f>SUM(D3:D9)</f>
        <v>64</v>
      </c>
      <c r="E11" s="16">
        <f>SUM(E3:E9)</f>
        <v>8</v>
      </c>
      <c r="F11" s="16">
        <f>SUM(F3:F9)</f>
        <v>72</v>
      </c>
      <c r="G11" s="16">
        <f>SUM(G3:G9)</f>
        <v>189</v>
      </c>
      <c r="H11" s="19">
        <f>F11/G11</f>
        <v>0.38095238095238093</v>
      </c>
      <c r="I11" s="7">
        <f>SUM(I3:I10)</f>
        <v>19</v>
      </c>
    </row>
    <row r="15" spans="1:9" x14ac:dyDescent="0.35">
      <c r="B15" s="1" t="s">
        <v>778</v>
      </c>
      <c r="C15" s="47">
        <f>COUNTIFS(C3:C9,"&gt;=8/1/2026",C3:C9,"&lt;=7/31/2027")</f>
        <v>0</v>
      </c>
    </row>
    <row r="32" spans="1:1" x14ac:dyDescent="0.35">
      <c r="A32" s="6"/>
    </row>
  </sheetData>
  <sheetProtection algorithmName="SHA-512" hashValue="f0tOcBo22JmtJNy+lr3HMht8bvrqIPKvXykHdqGsVjOx1MllFYg3G+Lo7aJZ/T0Yw/c3urdt+UEjWW/f+jdpQw==" saltValue="9Gi12TPQuyI8DxkvDDYREQ==" spinCount="100000" sheet="1" selectLockedCells="1"/>
  <protectedRanges>
    <protectedRange sqref="C3" name="Goalreacher_1"/>
  </protectedRanges>
  <phoneticPr fontId="2" type="noConversion"/>
  <conditionalFormatting sqref="H3:H9">
    <cfRule type="cellIs" dxfId="20" priority="1" operator="greaterThanOrEqual">
      <formula>1</formula>
    </cfRule>
  </conditionalFormatting>
  <pageMargins left="0.5" right="0.5" top="1.33" bottom="1" header="0.5" footer="0.5"/>
  <pageSetup scale="69" orientation="portrait" r:id="rId1"/>
  <headerFooter>
    <oddHeader xml:space="preserve">&amp;CAmerican Legion Auxiliary
Department of Illinois
Membership Report 2026 - 2027
District 4
</oddHeader>
    <oddFooter>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1"/>
  <sheetViews>
    <sheetView zoomScaleNormal="100" workbookViewId="0">
      <selection activeCell="C3" sqref="C3:C11"/>
    </sheetView>
  </sheetViews>
  <sheetFormatPr defaultColWidth="10.81640625" defaultRowHeight="18" x14ac:dyDescent="0.35"/>
  <cols>
    <col min="1" max="1" width="6.6328125" style="2" bestFit="1" customWidth="1"/>
    <col min="2" max="2" width="19.6328125" style="1" bestFit="1" customWidth="1"/>
    <col min="3" max="3" width="19.453125" style="3" bestFit="1" customWidth="1"/>
    <col min="4" max="4" width="13.36328125" style="4" bestFit="1" customWidth="1"/>
    <col min="5" max="5" width="9.81640625" style="4" bestFit="1" customWidth="1"/>
    <col min="6" max="6" width="15.453125" style="4" bestFit="1" customWidth="1"/>
    <col min="7" max="7" width="10" style="4" bestFit="1" customWidth="1"/>
    <col min="8" max="8" width="10.81640625" style="5" bestFit="1" customWidth="1"/>
    <col min="9" max="9" width="6.81640625" style="6" bestFit="1" customWidth="1"/>
    <col min="10" max="16384" width="10.81640625" style="1"/>
  </cols>
  <sheetData>
    <row r="1" spans="1:9" ht="34.950000000000003" customHeight="1" x14ac:dyDescent="0.35">
      <c r="A1" s="14" t="s">
        <v>770</v>
      </c>
      <c r="B1" s="10" t="s">
        <v>2</v>
      </c>
      <c r="C1" s="11" t="s">
        <v>771</v>
      </c>
      <c r="D1" s="8" t="s">
        <v>3</v>
      </c>
      <c r="E1" s="8" t="s">
        <v>4</v>
      </c>
      <c r="F1" s="12" t="s">
        <v>772</v>
      </c>
      <c r="G1" s="8" t="s">
        <v>773</v>
      </c>
      <c r="H1" s="13" t="s">
        <v>774</v>
      </c>
      <c r="I1" s="9" t="s">
        <v>6</v>
      </c>
    </row>
    <row r="2" spans="1:9" x14ac:dyDescent="0.35">
      <c r="A2" s="10"/>
      <c r="B2" s="10"/>
      <c r="C2" s="10"/>
      <c r="D2" s="10"/>
      <c r="E2" s="10"/>
      <c r="F2" s="10"/>
      <c r="G2" s="10"/>
      <c r="H2" s="7"/>
      <c r="I2" s="7"/>
    </row>
    <row r="3" spans="1:9" x14ac:dyDescent="0.35">
      <c r="A3" s="14">
        <v>96</v>
      </c>
      <c r="B3" s="10" t="s">
        <v>110</v>
      </c>
      <c r="C3" s="39"/>
      <c r="D3" s="16">
        <f>'Unit Totals'!D56</f>
        <v>1</v>
      </c>
      <c r="E3" s="16">
        <f>'Unit Totals'!E56</f>
        <v>0</v>
      </c>
      <c r="F3" s="16">
        <f t="shared" ref="F3:F11" si="0">SUM(D3:E3)</f>
        <v>1</v>
      </c>
      <c r="G3" s="16">
        <f>'Unit Totals'!G56+2</f>
        <v>58</v>
      </c>
      <c r="H3" s="18">
        <f t="shared" ref="H3:H11" si="1">F3/G3</f>
        <v>1.7241379310344827E-2</v>
      </c>
      <c r="I3" s="16">
        <f>'Unit Totals'!H56</f>
        <v>1</v>
      </c>
    </row>
    <row r="4" spans="1:9" x14ac:dyDescent="0.35">
      <c r="A4" s="14">
        <v>256</v>
      </c>
      <c r="B4" s="10" t="s">
        <v>235</v>
      </c>
      <c r="C4" s="39"/>
      <c r="D4" s="16">
        <f>'Unit Totals'!D118</f>
        <v>5</v>
      </c>
      <c r="E4" s="16">
        <f>'Unit Totals'!E118</f>
        <v>0</v>
      </c>
      <c r="F4" s="16">
        <f t="shared" si="0"/>
        <v>5</v>
      </c>
      <c r="G4" s="16">
        <f>'Unit Totals'!G118+2</f>
        <v>53</v>
      </c>
      <c r="H4" s="18">
        <f t="shared" si="1"/>
        <v>9.4339622641509441E-2</v>
      </c>
      <c r="I4" s="16">
        <f>'Unit Totals'!H118</f>
        <v>4</v>
      </c>
    </row>
    <row r="5" spans="1:9" x14ac:dyDescent="0.35">
      <c r="A5" s="14">
        <v>623</v>
      </c>
      <c r="B5" s="10" t="s">
        <v>483</v>
      </c>
      <c r="C5" s="39"/>
      <c r="D5" s="16">
        <f>'Unit Totals'!D247</f>
        <v>0</v>
      </c>
      <c r="E5" s="16">
        <f>'Unit Totals'!E247</f>
        <v>0</v>
      </c>
      <c r="F5" s="16">
        <f t="shared" si="0"/>
        <v>0</v>
      </c>
      <c r="G5" s="16">
        <f>'Unit Totals'!G247+2</f>
        <v>13</v>
      </c>
      <c r="H5" s="18">
        <f t="shared" si="1"/>
        <v>0</v>
      </c>
      <c r="I5" s="16">
        <f>'Unit Totals'!H247</f>
        <v>0</v>
      </c>
    </row>
    <row r="6" spans="1:9" x14ac:dyDescent="0.35">
      <c r="A6" s="14">
        <v>626</v>
      </c>
      <c r="B6" s="10" t="s">
        <v>487</v>
      </c>
      <c r="C6" s="39"/>
      <c r="D6" s="16">
        <f>'Unit Totals'!D249</f>
        <v>3</v>
      </c>
      <c r="E6" s="16">
        <f>'Unit Totals'!E249</f>
        <v>0</v>
      </c>
      <c r="F6" s="16">
        <f t="shared" si="0"/>
        <v>3</v>
      </c>
      <c r="G6" s="16">
        <f>'Unit Totals'!G249+2</f>
        <v>18</v>
      </c>
      <c r="H6" s="18">
        <f t="shared" si="1"/>
        <v>0.16666666666666666</v>
      </c>
      <c r="I6" s="16">
        <f>'Unit Totals'!H249</f>
        <v>3</v>
      </c>
    </row>
    <row r="7" spans="1:9" x14ac:dyDescent="0.35">
      <c r="A7" s="14">
        <v>687</v>
      </c>
      <c r="B7" s="10" t="s">
        <v>535</v>
      </c>
      <c r="C7" s="39"/>
      <c r="D7" s="16">
        <f>'Unit Totals'!D273</f>
        <v>1</v>
      </c>
      <c r="E7" s="16">
        <f>'Unit Totals'!E273</f>
        <v>0</v>
      </c>
      <c r="F7" s="16">
        <f t="shared" si="0"/>
        <v>1</v>
      </c>
      <c r="G7" s="16">
        <f>'Unit Totals'!G273+2</f>
        <v>47</v>
      </c>
      <c r="H7" s="18">
        <f t="shared" si="1"/>
        <v>2.1276595744680851E-2</v>
      </c>
      <c r="I7" s="16">
        <f>'Unit Totals'!H273</f>
        <v>1</v>
      </c>
    </row>
    <row r="8" spans="1:9" x14ac:dyDescent="0.35">
      <c r="A8" s="14">
        <v>699</v>
      </c>
      <c r="B8" s="10" t="s">
        <v>545</v>
      </c>
      <c r="C8" s="39"/>
      <c r="D8" s="16">
        <f>'Unit Totals'!D278</f>
        <v>0</v>
      </c>
      <c r="E8" s="16">
        <f>'Unit Totals'!E278</f>
        <v>0</v>
      </c>
      <c r="F8" s="16">
        <f t="shared" si="0"/>
        <v>0</v>
      </c>
      <c r="G8" s="16">
        <f>'Unit Totals'!G278+2</f>
        <v>18</v>
      </c>
      <c r="H8" s="18">
        <f t="shared" si="1"/>
        <v>0</v>
      </c>
      <c r="I8" s="16">
        <f>'Unit Totals'!H278</f>
        <v>0</v>
      </c>
    </row>
    <row r="9" spans="1:9" x14ac:dyDescent="0.35">
      <c r="A9" s="14">
        <v>838</v>
      </c>
      <c r="B9" s="10" t="s">
        <v>609</v>
      </c>
      <c r="C9" s="39"/>
      <c r="D9" s="16">
        <f>'Unit Totals'!D310</f>
        <v>2</v>
      </c>
      <c r="E9" s="16">
        <f>'Unit Totals'!E310</f>
        <v>0</v>
      </c>
      <c r="F9" s="16">
        <f t="shared" si="0"/>
        <v>2</v>
      </c>
      <c r="G9" s="16">
        <f>'Unit Totals'!G310+2</f>
        <v>13</v>
      </c>
      <c r="H9" s="18">
        <f t="shared" si="1"/>
        <v>0.15384615384615385</v>
      </c>
      <c r="I9" s="16">
        <f>'Unit Totals'!H310</f>
        <v>0</v>
      </c>
    </row>
    <row r="10" spans="1:9" x14ac:dyDescent="0.35">
      <c r="A10" s="14">
        <v>1016</v>
      </c>
      <c r="B10" s="10" t="s">
        <v>669</v>
      </c>
      <c r="C10" s="39"/>
      <c r="D10" s="16">
        <f>'Unit Totals'!D340</f>
        <v>1</v>
      </c>
      <c r="E10" s="16">
        <f>'Unit Totals'!E340</f>
        <v>0</v>
      </c>
      <c r="F10" s="16">
        <f t="shared" si="0"/>
        <v>1</v>
      </c>
      <c r="G10" s="16">
        <f>'Unit Totals'!G340+2</f>
        <v>28</v>
      </c>
      <c r="H10" s="18">
        <f t="shared" si="1"/>
        <v>3.5714285714285712E-2</v>
      </c>
      <c r="I10" s="16">
        <f>'Unit Totals'!H340</f>
        <v>1</v>
      </c>
    </row>
    <row r="11" spans="1:9" x14ac:dyDescent="0.35">
      <c r="A11" s="14">
        <v>1941</v>
      </c>
      <c r="B11" s="10" t="s">
        <v>761</v>
      </c>
      <c r="C11" s="39"/>
      <c r="D11" s="16">
        <f>'Unit Totals'!D387</f>
        <v>15</v>
      </c>
      <c r="E11" s="16">
        <f>'Unit Totals'!E387</f>
        <v>0</v>
      </c>
      <c r="F11" s="16">
        <f t="shared" si="0"/>
        <v>15</v>
      </c>
      <c r="G11" s="16">
        <f>'Unit Totals'!G387+2</f>
        <v>45</v>
      </c>
      <c r="H11" s="18">
        <f t="shared" si="1"/>
        <v>0.33333333333333331</v>
      </c>
      <c r="I11" s="16">
        <f>'Unit Totals'!H387</f>
        <v>7</v>
      </c>
    </row>
    <row r="12" spans="1:9" x14ac:dyDescent="0.35">
      <c r="A12" s="14"/>
      <c r="B12" s="10"/>
      <c r="C12" s="15"/>
      <c r="D12" s="16"/>
      <c r="E12" s="16"/>
      <c r="F12" s="16"/>
      <c r="G12" s="16"/>
      <c r="H12" s="19"/>
      <c r="I12" s="7"/>
    </row>
    <row r="13" spans="1:9" x14ac:dyDescent="0.35">
      <c r="A13" s="14">
        <f>COUNT(A3:A12)</f>
        <v>9</v>
      </c>
      <c r="B13" s="10" t="s">
        <v>777</v>
      </c>
      <c r="C13" s="15"/>
      <c r="D13" s="16">
        <f>SUM(D3:D11)</f>
        <v>28</v>
      </c>
      <c r="E13" s="16">
        <f>SUM(E3:E11)</f>
        <v>0</v>
      </c>
      <c r="F13" s="16">
        <f>SUM(F3:F11)</f>
        <v>28</v>
      </c>
      <c r="G13" s="16">
        <f>SUM(G3:G11)</f>
        <v>293</v>
      </c>
      <c r="H13" s="19">
        <f>F13/G13</f>
        <v>9.556313993174062E-2</v>
      </c>
      <c r="I13" s="7">
        <f>SUM(I3:I11)</f>
        <v>17</v>
      </c>
    </row>
    <row r="17" spans="1:3" x14ac:dyDescent="0.35">
      <c r="B17" s="1" t="s">
        <v>778</v>
      </c>
      <c r="C17" s="47">
        <f>COUNTIFS(C3:C11,"&gt;=8/1/2026",C3:C11,"&lt;=7/31/2027")</f>
        <v>0</v>
      </c>
    </row>
    <row r="31" spans="1:3" x14ac:dyDescent="0.35">
      <c r="A31" s="6"/>
    </row>
  </sheetData>
  <sheetProtection algorithmName="SHA-512" hashValue="uL+c5bonbJnW/L0K0DIorMvaF5cy3AF24pbOU5U2f8afeqLJY/COtnjQ8L0HPP8ABp6sZ3vTe3nIewH42yBRwQ==" saltValue="meWwyBTdkcpjInozC9Iz7g==" spinCount="100000" sheet="1" selectLockedCells="1"/>
  <phoneticPr fontId="2" type="noConversion"/>
  <conditionalFormatting sqref="H3:H11">
    <cfRule type="cellIs" dxfId="19" priority="1" operator="greaterThanOrEqual">
      <formula>1</formula>
    </cfRule>
  </conditionalFormatting>
  <pageMargins left="0.5" right="0.5" top="1.33" bottom="1" header="0.5" footer="0.5"/>
  <pageSetup scale="74" orientation="portrait" r:id="rId1"/>
  <headerFooter>
    <oddHeader>&amp;CAmerican Legion Auxiliary
Department of Illinois
Membership Report 2026 - 2027
District 5</oddHeader>
    <oddFooter>&amp;R&amp;D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1"/>
  <sheetViews>
    <sheetView zoomScaleNormal="100" zoomScalePageLayoutView="90" workbookViewId="0">
      <selection activeCell="C3" sqref="C3"/>
    </sheetView>
  </sheetViews>
  <sheetFormatPr defaultColWidth="26.81640625" defaultRowHeight="18" x14ac:dyDescent="0.35"/>
  <cols>
    <col min="1" max="1" width="6.6328125" style="2" bestFit="1" customWidth="1"/>
    <col min="2" max="2" width="21" style="1" bestFit="1" customWidth="1"/>
    <col min="3" max="3" width="19.453125" style="3" bestFit="1" customWidth="1"/>
    <col min="4" max="4" width="13.36328125" style="4" bestFit="1" customWidth="1"/>
    <col min="5" max="5" width="9.81640625" style="4" bestFit="1" customWidth="1"/>
    <col min="6" max="6" width="15.453125" style="4" bestFit="1" customWidth="1"/>
    <col min="7" max="7" width="5.6328125" style="4" bestFit="1" customWidth="1"/>
    <col min="8" max="8" width="10.81640625" style="5" bestFit="1" customWidth="1"/>
    <col min="9" max="9" width="6.81640625" style="6" bestFit="1" customWidth="1"/>
    <col min="10" max="10" width="15.36328125" style="1" customWidth="1"/>
    <col min="11" max="11" width="16" style="1" customWidth="1"/>
    <col min="12" max="16384" width="26.81640625" style="1"/>
  </cols>
  <sheetData>
    <row r="1" spans="1:9" ht="34.950000000000003" customHeight="1" x14ac:dyDescent="0.35">
      <c r="A1" s="14" t="s">
        <v>770</v>
      </c>
      <c r="B1" s="10" t="s">
        <v>2</v>
      </c>
      <c r="C1" s="11" t="s">
        <v>771</v>
      </c>
      <c r="D1" s="8" t="s">
        <v>3</v>
      </c>
      <c r="E1" s="8" t="s">
        <v>4</v>
      </c>
      <c r="F1" s="12" t="s">
        <v>772</v>
      </c>
      <c r="G1" s="8" t="s">
        <v>773</v>
      </c>
      <c r="H1" s="13" t="s">
        <v>774</v>
      </c>
      <c r="I1" s="9" t="s">
        <v>6</v>
      </c>
    </row>
    <row r="2" spans="1:9" x14ac:dyDescent="0.35">
      <c r="A2" s="10"/>
      <c r="B2" s="10"/>
      <c r="C2" s="10"/>
      <c r="D2" s="10"/>
      <c r="E2" s="10"/>
      <c r="F2" s="10"/>
      <c r="G2" s="10"/>
      <c r="H2" s="7"/>
      <c r="I2" s="7"/>
    </row>
    <row r="3" spans="1:9" x14ac:dyDescent="0.35">
      <c r="A3" s="14">
        <v>134</v>
      </c>
      <c r="B3" s="10" t="s">
        <v>143</v>
      </c>
      <c r="C3" s="39"/>
      <c r="D3" s="16">
        <f>'Unit Totals'!D72</f>
        <v>27</v>
      </c>
      <c r="E3" s="16">
        <f>'Unit Totals'!E72</f>
        <v>0</v>
      </c>
      <c r="F3" s="16">
        <f>SUM(D3:E3)</f>
        <v>27</v>
      </c>
      <c r="G3" s="16">
        <f>'Unit Totals'!G72+2</f>
        <v>86</v>
      </c>
      <c r="H3" s="19">
        <f>F3/G3</f>
        <v>0.31395348837209303</v>
      </c>
      <c r="I3" s="16">
        <f>'Unit Totals'!H72</f>
        <v>0</v>
      </c>
    </row>
    <row r="4" spans="1:9" x14ac:dyDescent="0.35">
      <c r="A4" s="14">
        <v>166</v>
      </c>
      <c r="B4" s="10" t="s">
        <v>165</v>
      </c>
      <c r="C4" s="39"/>
      <c r="D4" s="16">
        <f>'Unit Totals'!D83</f>
        <v>2</v>
      </c>
      <c r="E4" s="16">
        <f>'Unit Totals'!E83</f>
        <v>0</v>
      </c>
      <c r="F4" s="16">
        <f>SUM(D4:E4)</f>
        <v>2</v>
      </c>
      <c r="G4" s="16">
        <f>'Unit Totals'!G83+2</f>
        <v>21</v>
      </c>
      <c r="H4" s="18">
        <f>F4/G4</f>
        <v>9.5238095238095233E-2</v>
      </c>
      <c r="I4" s="16">
        <f>'Unit Totals'!H83</f>
        <v>0</v>
      </c>
    </row>
    <row r="5" spans="1:9" x14ac:dyDescent="0.35">
      <c r="A5" s="14">
        <v>791</v>
      </c>
      <c r="B5" s="10" t="s">
        <v>781</v>
      </c>
      <c r="C5" s="39"/>
      <c r="D5" s="16">
        <f>'Unit Totals'!D303</f>
        <v>9</v>
      </c>
      <c r="E5" s="16">
        <f>'Unit Totals'!E303</f>
        <v>0</v>
      </c>
      <c r="F5" s="16">
        <f>SUM(D5:E5)</f>
        <v>9</v>
      </c>
      <c r="G5" s="16">
        <f>'Unit Totals'!G303+2</f>
        <v>50</v>
      </c>
      <c r="H5" s="18">
        <f>F5/G5</f>
        <v>0.18</v>
      </c>
      <c r="I5" s="16">
        <f>'Unit Totals'!H303</f>
        <v>1</v>
      </c>
    </row>
    <row r="6" spans="1:9" x14ac:dyDescent="0.35">
      <c r="A6" s="14"/>
      <c r="B6" s="10"/>
      <c r="C6" s="15"/>
      <c r="D6" s="16"/>
      <c r="E6" s="16"/>
      <c r="F6" s="16"/>
      <c r="G6" s="16"/>
      <c r="H6" s="19"/>
      <c r="I6" s="7"/>
    </row>
    <row r="7" spans="1:9" x14ac:dyDescent="0.35">
      <c r="A7" s="14">
        <f>COUNT(A3:A6)</f>
        <v>3</v>
      </c>
      <c r="B7" s="10" t="s">
        <v>777</v>
      </c>
      <c r="C7" s="15"/>
      <c r="D7" s="16">
        <f>SUM(D3:D5)</f>
        <v>38</v>
      </c>
      <c r="E7" s="16">
        <f>SUM(E3:E5)</f>
        <v>0</v>
      </c>
      <c r="F7" s="16">
        <f>SUM(F3:F5)</f>
        <v>38</v>
      </c>
      <c r="G7" s="16">
        <f>SUM(G3:G6)</f>
        <v>157</v>
      </c>
      <c r="H7" s="19">
        <f>F7/G7</f>
        <v>0.24203821656050956</v>
      </c>
      <c r="I7" s="7">
        <f>SUM(I3:I6)</f>
        <v>1</v>
      </c>
    </row>
    <row r="11" spans="1:9" x14ac:dyDescent="0.35">
      <c r="B11" s="1" t="s">
        <v>778</v>
      </c>
      <c r="C11" s="47">
        <f>COUNTIFS(C3:C5,"&gt;=8/1/2026",C3:C5,"&lt;=7/31/2027")</f>
        <v>0</v>
      </c>
    </row>
    <row r="31" spans="1:1" x14ac:dyDescent="0.35">
      <c r="A31" s="6"/>
    </row>
  </sheetData>
  <sheetProtection algorithmName="SHA-512" hashValue="9NRYBmnwsB2dv7Uxq7tCaZQvQvvxg39qlwrB0xQ9m26N7T9ExV1OcgaXkkR91QLRdLA/u60Af7pqLJC+xhGOpg==" saltValue="Cy8Hak6fkwrCuQ8ODv8//w==" spinCount="100000" sheet="1" selectLockedCells="1"/>
  <phoneticPr fontId="2" type="noConversion"/>
  <conditionalFormatting sqref="H3:H5">
    <cfRule type="cellIs" dxfId="18" priority="1" operator="greaterThanOrEqual">
      <formula>1</formula>
    </cfRule>
  </conditionalFormatting>
  <pageMargins left="0.5" right="0.5" top="1.33" bottom="1" header="0.5" footer="0.5"/>
  <pageSetup scale="74" orientation="portrait" r:id="rId1"/>
  <headerFooter>
    <oddHeader>&amp;CAmerican Legion Auxiliary
Department of Illinois
Membership Report 2026 - 2027
District 7</oddHeader>
    <oddFooter>&amp;R&amp;D</oddFooter>
  </headerFooter>
  <ignoredErrors>
    <ignoredError sqref="H7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31"/>
  <sheetViews>
    <sheetView zoomScaleNormal="100" workbookViewId="0">
      <selection activeCell="C3" sqref="C3:C13"/>
    </sheetView>
  </sheetViews>
  <sheetFormatPr defaultColWidth="10.81640625" defaultRowHeight="18" x14ac:dyDescent="0.35"/>
  <cols>
    <col min="1" max="1" width="6.6328125" style="2" bestFit="1" customWidth="1"/>
    <col min="2" max="2" width="18.453125" style="1" bestFit="1" customWidth="1"/>
    <col min="3" max="3" width="19.453125" style="3" bestFit="1" customWidth="1"/>
    <col min="4" max="4" width="13.36328125" style="4" bestFit="1" customWidth="1"/>
    <col min="5" max="5" width="9.81640625" style="4" bestFit="1" customWidth="1"/>
    <col min="6" max="6" width="15.453125" style="4" bestFit="1" customWidth="1"/>
    <col min="7" max="7" width="5.6328125" style="4" bestFit="1" customWidth="1"/>
    <col min="8" max="8" width="10.81640625" style="5" bestFit="1" customWidth="1"/>
    <col min="9" max="9" width="6.81640625" style="6" bestFit="1" customWidth="1"/>
    <col min="10" max="16384" width="10.81640625" style="1"/>
  </cols>
  <sheetData>
    <row r="1" spans="1:9" ht="34.950000000000003" customHeight="1" x14ac:dyDescent="0.35">
      <c r="A1" s="14" t="s">
        <v>770</v>
      </c>
      <c r="B1" s="10" t="s">
        <v>2</v>
      </c>
      <c r="C1" s="11" t="s">
        <v>771</v>
      </c>
      <c r="D1" s="8" t="s">
        <v>3</v>
      </c>
      <c r="E1" s="8" t="s">
        <v>4</v>
      </c>
      <c r="F1" s="12" t="s">
        <v>772</v>
      </c>
      <c r="G1" s="8" t="s">
        <v>773</v>
      </c>
      <c r="H1" s="13" t="s">
        <v>774</v>
      </c>
      <c r="I1" s="9" t="s">
        <v>775</v>
      </c>
    </row>
    <row r="2" spans="1:9" x14ac:dyDescent="0.35">
      <c r="A2" s="10"/>
      <c r="B2" s="10"/>
      <c r="C2" s="10"/>
      <c r="D2" s="10"/>
      <c r="E2" s="10"/>
      <c r="F2" s="10"/>
      <c r="G2" s="10"/>
      <c r="H2" s="7"/>
      <c r="I2" s="7"/>
    </row>
    <row r="3" spans="1:9" x14ac:dyDescent="0.35">
      <c r="A3" s="14">
        <v>330</v>
      </c>
      <c r="B3" s="10" t="s">
        <v>291</v>
      </c>
      <c r="C3" s="39"/>
      <c r="D3" s="16">
        <f>'Unit Totals'!D147</f>
        <v>8</v>
      </c>
      <c r="E3" s="16">
        <f>'Unit Totals'!E147</f>
        <v>0</v>
      </c>
      <c r="F3" s="16">
        <f t="shared" ref="F3:F13" si="0">SUM(D3:E3)</f>
        <v>8</v>
      </c>
      <c r="G3" s="16">
        <f>'Unit Totals'!G147+2</f>
        <v>89</v>
      </c>
      <c r="H3" s="18">
        <f t="shared" ref="H3:H13" si="1">F3/G3</f>
        <v>8.98876404494382E-2</v>
      </c>
      <c r="I3" s="16">
        <f>'Unit Totals'!H147</f>
        <v>0</v>
      </c>
    </row>
    <row r="4" spans="1:9" x14ac:dyDescent="0.35">
      <c r="A4" s="14">
        <v>398</v>
      </c>
      <c r="B4" s="10" t="s">
        <v>340</v>
      </c>
      <c r="C4" s="39"/>
      <c r="D4" s="16">
        <f>'Unit Totals'!D173</f>
        <v>2</v>
      </c>
      <c r="E4" s="16">
        <f>'Unit Totals'!E173</f>
        <v>1</v>
      </c>
      <c r="F4" s="16">
        <f t="shared" si="0"/>
        <v>3</v>
      </c>
      <c r="G4" s="16">
        <f>'Unit Totals'!G173+2</f>
        <v>15</v>
      </c>
      <c r="H4" s="18">
        <f t="shared" si="1"/>
        <v>0.2</v>
      </c>
      <c r="I4" s="16">
        <f>'Unit Totals'!H173</f>
        <v>0</v>
      </c>
    </row>
    <row r="5" spans="1:9" x14ac:dyDescent="0.35">
      <c r="A5" s="14">
        <v>474</v>
      </c>
      <c r="B5" s="10" t="s">
        <v>392</v>
      </c>
      <c r="C5" s="39"/>
      <c r="D5" s="16">
        <f>'Unit Totals'!D199</f>
        <v>2</v>
      </c>
      <c r="E5" s="16">
        <f>'Unit Totals'!E199</f>
        <v>0</v>
      </c>
      <c r="F5" s="16">
        <f t="shared" si="0"/>
        <v>2</v>
      </c>
      <c r="G5" s="16">
        <f>'Unit Totals'!G199+2</f>
        <v>21</v>
      </c>
      <c r="H5" s="18">
        <f t="shared" si="1"/>
        <v>9.5238095238095233E-2</v>
      </c>
      <c r="I5" s="16">
        <f>'Unit Totals'!H199</f>
        <v>2</v>
      </c>
    </row>
    <row r="6" spans="1:9" x14ac:dyDescent="0.35">
      <c r="A6" s="14">
        <v>615</v>
      </c>
      <c r="B6" s="10" t="s">
        <v>475</v>
      </c>
      <c r="C6" s="39"/>
      <c r="D6" s="16">
        <f>'Unit Totals'!D243</f>
        <v>25</v>
      </c>
      <c r="E6" s="16">
        <f>'Unit Totals'!E243</f>
        <v>0</v>
      </c>
      <c r="F6" s="16">
        <f t="shared" si="0"/>
        <v>25</v>
      </c>
      <c r="G6" s="16">
        <f>'Unit Totals'!G243+2</f>
        <v>50</v>
      </c>
      <c r="H6" s="18">
        <f t="shared" si="1"/>
        <v>0.5</v>
      </c>
      <c r="I6" s="16">
        <f>'Unit Totals'!H243</f>
        <v>1</v>
      </c>
    </row>
    <row r="7" spans="1:9" x14ac:dyDescent="0.35">
      <c r="A7" s="14">
        <v>691</v>
      </c>
      <c r="B7" s="10" t="s">
        <v>539</v>
      </c>
      <c r="C7" s="39"/>
      <c r="D7" s="16">
        <f>'Unit Totals'!D275</f>
        <v>14</v>
      </c>
      <c r="E7" s="16">
        <f>'Unit Totals'!E275</f>
        <v>0</v>
      </c>
      <c r="F7" s="16">
        <f t="shared" si="0"/>
        <v>14</v>
      </c>
      <c r="G7" s="16">
        <f>'Unit Totals'!G275+2</f>
        <v>43</v>
      </c>
      <c r="H7" s="18">
        <f t="shared" si="1"/>
        <v>0.32558139534883723</v>
      </c>
      <c r="I7" s="16">
        <f>'Unit Totals'!H275</f>
        <v>1</v>
      </c>
    </row>
    <row r="8" spans="1:9" x14ac:dyDescent="0.35">
      <c r="A8" s="14">
        <v>697</v>
      </c>
      <c r="B8" s="10" t="s">
        <v>782</v>
      </c>
      <c r="C8" s="39"/>
      <c r="D8" s="16">
        <f>'Unit Totals'!D277</f>
        <v>35</v>
      </c>
      <c r="E8" s="16">
        <f>'Unit Totals'!E277</f>
        <v>3</v>
      </c>
      <c r="F8" s="16">
        <f t="shared" si="0"/>
        <v>38</v>
      </c>
      <c r="G8" s="16">
        <f>'Unit Totals'!G277+2</f>
        <v>87</v>
      </c>
      <c r="H8" s="18">
        <f t="shared" si="1"/>
        <v>0.43678160919540232</v>
      </c>
      <c r="I8" s="16">
        <f>'Unit Totals'!H277</f>
        <v>0</v>
      </c>
    </row>
    <row r="9" spans="1:9" x14ac:dyDescent="0.35">
      <c r="A9" s="14">
        <v>854</v>
      </c>
      <c r="B9" s="10" t="s">
        <v>613</v>
      </c>
      <c r="C9" s="39"/>
      <c r="D9" s="16">
        <f>'Unit Totals'!D312</f>
        <v>30</v>
      </c>
      <c r="E9" s="16">
        <f>'Unit Totals'!E312</f>
        <v>7</v>
      </c>
      <c r="F9" s="16">
        <f t="shared" si="0"/>
        <v>37</v>
      </c>
      <c r="G9" s="16">
        <f>'Unit Totals'!G312+2</f>
        <v>92</v>
      </c>
      <c r="H9" s="18">
        <f t="shared" si="1"/>
        <v>0.40217391304347827</v>
      </c>
      <c r="I9" s="16">
        <f>'Unit Totals'!H312</f>
        <v>4</v>
      </c>
    </row>
    <row r="10" spans="1:9" x14ac:dyDescent="0.35">
      <c r="A10" s="14">
        <v>991</v>
      </c>
      <c r="B10" s="10" t="s">
        <v>663</v>
      </c>
      <c r="C10" s="39"/>
      <c r="D10" s="16">
        <f>'Unit Totals'!D337</f>
        <v>14</v>
      </c>
      <c r="E10" s="16">
        <f>'Unit Totals'!E337</f>
        <v>0</v>
      </c>
      <c r="F10" s="16">
        <f t="shared" si="0"/>
        <v>14</v>
      </c>
      <c r="G10" s="16">
        <f>'Unit Totals'!G337+2</f>
        <v>117</v>
      </c>
      <c r="H10" s="18">
        <f t="shared" si="1"/>
        <v>0.11965811965811966</v>
      </c>
      <c r="I10" s="16">
        <f>'Unit Totals'!H337</f>
        <v>2</v>
      </c>
    </row>
    <row r="11" spans="1:9" x14ac:dyDescent="0.35">
      <c r="A11" s="14">
        <v>1070</v>
      </c>
      <c r="B11" s="10" t="s">
        <v>683</v>
      </c>
      <c r="C11" s="39"/>
      <c r="D11" s="16">
        <f>'Unit Totals'!D347</f>
        <v>5</v>
      </c>
      <c r="E11" s="16">
        <f>'Unit Totals'!E347</f>
        <v>0</v>
      </c>
      <c r="F11" s="16">
        <f t="shared" si="0"/>
        <v>5</v>
      </c>
      <c r="G11" s="16">
        <f>'Unit Totals'!G347+2</f>
        <v>43</v>
      </c>
      <c r="H11" s="18">
        <f t="shared" si="1"/>
        <v>0.11627906976744186</v>
      </c>
      <c r="I11" s="16">
        <f>'Unit Totals'!H347</f>
        <v>3</v>
      </c>
    </row>
    <row r="12" spans="1:9" x14ac:dyDescent="0.35">
      <c r="A12" s="14">
        <v>1160</v>
      </c>
      <c r="B12" s="10" t="s">
        <v>707</v>
      </c>
      <c r="C12" s="39"/>
      <c r="D12" s="16">
        <f>'Unit Totals'!D360</f>
        <v>17</v>
      </c>
      <c r="E12" s="16">
        <f>'Unit Totals'!E360</f>
        <v>0</v>
      </c>
      <c r="F12" s="16">
        <f t="shared" si="0"/>
        <v>17</v>
      </c>
      <c r="G12" s="16">
        <f>'Unit Totals'!G360+2</f>
        <v>32</v>
      </c>
      <c r="H12" s="18">
        <f t="shared" si="1"/>
        <v>0.53125</v>
      </c>
      <c r="I12" s="16">
        <f>'Unit Totals'!H360</f>
        <v>0</v>
      </c>
    </row>
    <row r="13" spans="1:9" x14ac:dyDescent="0.35">
      <c r="A13" s="14">
        <v>1198</v>
      </c>
      <c r="B13" s="10" t="s">
        <v>727</v>
      </c>
      <c r="C13" s="39"/>
      <c r="D13" s="16">
        <f>'Unit Totals'!D370</f>
        <v>2</v>
      </c>
      <c r="E13" s="16">
        <f>'Unit Totals'!E370</f>
        <v>0</v>
      </c>
      <c r="F13" s="16">
        <f t="shared" si="0"/>
        <v>2</v>
      </c>
      <c r="G13" s="16">
        <f>'Unit Totals'!G370+2</f>
        <v>23</v>
      </c>
      <c r="H13" s="18">
        <f t="shared" si="1"/>
        <v>8.6956521739130432E-2</v>
      </c>
      <c r="I13" s="16">
        <f>'Unit Totals'!H370</f>
        <v>1</v>
      </c>
    </row>
    <row r="14" spans="1:9" x14ac:dyDescent="0.35">
      <c r="A14" s="14"/>
      <c r="B14" s="10"/>
      <c r="C14" s="15"/>
      <c r="D14" s="16"/>
      <c r="E14" s="16"/>
      <c r="F14" s="16"/>
      <c r="G14" s="16"/>
      <c r="H14" s="18"/>
      <c r="I14" s="7"/>
    </row>
    <row r="15" spans="1:9" x14ac:dyDescent="0.35">
      <c r="A15" s="14">
        <f>COUNT(A3:A14)</f>
        <v>11</v>
      </c>
      <c r="B15" s="10" t="s">
        <v>777</v>
      </c>
      <c r="C15" s="15"/>
      <c r="D15" s="16">
        <f>SUM(D3:D13)</f>
        <v>154</v>
      </c>
      <c r="E15" s="16">
        <f>SUM(E3:E13)</f>
        <v>11</v>
      </c>
      <c r="F15" s="16">
        <f>SUM(F3:F13)</f>
        <v>165</v>
      </c>
      <c r="G15" s="16">
        <f>SUM(G3:G14)</f>
        <v>612</v>
      </c>
      <c r="H15" s="18">
        <f>F15/G15</f>
        <v>0.26960784313725489</v>
      </c>
      <c r="I15" s="7">
        <f>SUM(I3:I14)</f>
        <v>14</v>
      </c>
    </row>
    <row r="19" spans="1:3" x14ac:dyDescent="0.35">
      <c r="B19" s="1" t="s">
        <v>778</v>
      </c>
      <c r="C19" s="46">
        <f>COUNTIFS(C3:C13,"&gt;=8/1/2026",C3:C13,"&lt;=7/31/2027")</f>
        <v>0</v>
      </c>
    </row>
    <row r="31" spans="1:3" x14ac:dyDescent="0.35">
      <c r="A31" s="6"/>
    </row>
  </sheetData>
  <sheetProtection algorithmName="SHA-512" hashValue="WZLW4ueVGtoVrNhZ5nhnU1euJeYf0rcRZGoG3GOU/kvn4BmCECCgMqRzkGxGqJ0ARd7Jsq+efoPFUyCgJJXvEg==" saltValue="Knwwp6vRjjHUD0Vdk2uo1w==" spinCount="100000" sheet="1" selectLockedCells="1"/>
  <phoneticPr fontId="2" type="noConversion"/>
  <conditionalFormatting sqref="H3:H13">
    <cfRule type="cellIs" dxfId="17" priority="1" operator="greaterThanOrEqual">
      <formula>1</formula>
    </cfRule>
  </conditionalFormatting>
  <pageMargins left="0.5" right="0.5" top="1.33" bottom="1" header="0.5" footer="0.5"/>
  <pageSetup scale="74" orientation="portrait" r:id="rId1"/>
  <headerFooter>
    <oddHeader>&amp;CAmerican Legion Auxiliary
Department of Illinois
Membership Report 2026 - 2027
District 8</oddHeader>
    <oddFooter>&amp;R&amp;D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32"/>
  <sheetViews>
    <sheetView zoomScaleNormal="100" workbookViewId="0">
      <selection activeCell="C3" sqref="C3:C9"/>
    </sheetView>
  </sheetViews>
  <sheetFormatPr defaultColWidth="10.81640625" defaultRowHeight="18" x14ac:dyDescent="0.35"/>
  <cols>
    <col min="1" max="1" width="6.6328125" style="2" bestFit="1" customWidth="1"/>
    <col min="2" max="2" width="36.81640625" style="1" customWidth="1"/>
    <col min="3" max="3" width="19.453125" style="3" bestFit="1" customWidth="1"/>
    <col min="4" max="4" width="7.36328125" style="4" bestFit="1" customWidth="1"/>
    <col min="5" max="5" width="9.81640625" style="4" bestFit="1" customWidth="1"/>
    <col min="6" max="6" width="15.453125" style="4" bestFit="1" customWidth="1"/>
    <col min="7" max="7" width="5.6328125" style="4" bestFit="1" customWidth="1"/>
    <col min="8" max="8" width="10.81640625" style="5" bestFit="1" customWidth="1"/>
    <col min="9" max="9" width="6.81640625" style="6" bestFit="1" customWidth="1"/>
    <col min="10" max="16384" width="10.81640625" style="1"/>
  </cols>
  <sheetData>
    <row r="1" spans="1:9" ht="34.950000000000003" customHeight="1" x14ac:dyDescent="0.35">
      <c r="A1" s="14" t="s">
        <v>770</v>
      </c>
      <c r="B1" s="10" t="s">
        <v>2</v>
      </c>
      <c r="C1" s="11" t="s">
        <v>771</v>
      </c>
      <c r="D1" s="8" t="s">
        <v>3</v>
      </c>
      <c r="E1" s="8" t="s">
        <v>4</v>
      </c>
      <c r="F1" s="12" t="s">
        <v>772</v>
      </c>
      <c r="G1" s="8" t="s">
        <v>773</v>
      </c>
      <c r="H1" s="13" t="s">
        <v>774</v>
      </c>
      <c r="I1" s="9" t="s">
        <v>6</v>
      </c>
    </row>
    <row r="2" spans="1:9" ht="34.950000000000003" customHeight="1" x14ac:dyDescent="0.35">
      <c r="A2" s="10"/>
      <c r="B2" s="10"/>
      <c r="C2" s="10"/>
      <c r="D2" s="10"/>
      <c r="E2" s="10"/>
      <c r="F2" s="10"/>
      <c r="G2" s="10"/>
      <c r="H2" s="7"/>
      <c r="I2" s="9"/>
    </row>
    <row r="3" spans="1:9" x14ac:dyDescent="0.35">
      <c r="A3" s="14">
        <v>36</v>
      </c>
      <c r="B3" s="10" t="s">
        <v>54</v>
      </c>
      <c r="C3" s="39"/>
      <c r="D3" s="16">
        <f>'Unit Totals'!D27</f>
        <v>14</v>
      </c>
      <c r="E3" s="16">
        <f>'Unit Totals'!E27</f>
        <v>1</v>
      </c>
      <c r="F3" s="16">
        <f t="shared" ref="F3:F8" si="0">SUM(D3:E3)</f>
        <v>15</v>
      </c>
      <c r="G3" s="16">
        <f>'Unit Totals'!G27+2</f>
        <v>40</v>
      </c>
      <c r="H3" s="18">
        <f t="shared" ref="H3:H8" si="1">F3/G3</f>
        <v>0.375</v>
      </c>
      <c r="I3" s="16">
        <f>'Unit Totals'!H27</f>
        <v>1</v>
      </c>
    </row>
    <row r="4" spans="1:9" x14ac:dyDescent="0.35">
      <c r="A4" s="14">
        <v>208</v>
      </c>
      <c r="B4" s="10" t="s">
        <v>199</v>
      </c>
      <c r="C4" s="39"/>
      <c r="D4" s="16">
        <f>'Unit Totals'!D100</f>
        <v>40</v>
      </c>
      <c r="E4" s="16">
        <f>'Unit Totals'!E100</f>
        <v>7</v>
      </c>
      <c r="F4" s="16">
        <f t="shared" si="0"/>
        <v>47</v>
      </c>
      <c r="G4" s="16">
        <f>'Unit Totals'!G100+2</f>
        <v>123</v>
      </c>
      <c r="H4" s="18">
        <f t="shared" si="1"/>
        <v>0.38211382113821141</v>
      </c>
      <c r="I4" s="16">
        <f>'Unit Totals'!H100</f>
        <v>2</v>
      </c>
    </row>
    <row r="5" spans="1:9" x14ac:dyDescent="0.35">
      <c r="A5" s="14">
        <v>690</v>
      </c>
      <c r="B5" s="10" t="s">
        <v>537</v>
      </c>
      <c r="C5" s="39"/>
      <c r="D5" s="16">
        <f>'Unit Totals'!D274</f>
        <v>65</v>
      </c>
      <c r="E5" s="16">
        <f>'Unit Totals'!E274</f>
        <v>7</v>
      </c>
      <c r="F5" s="16">
        <f t="shared" si="0"/>
        <v>72</v>
      </c>
      <c r="G5" s="16">
        <f>'Unit Totals'!G274+2</f>
        <v>125</v>
      </c>
      <c r="H5" s="18">
        <f t="shared" si="1"/>
        <v>0.57599999999999996</v>
      </c>
      <c r="I5" s="16">
        <f>'Unit Totals'!H274</f>
        <v>0</v>
      </c>
    </row>
    <row r="6" spans="1:9" x14ac:dyDescent="0.35">
      <c r="A6" s="14">
        <v>806</v>
      </c>
      <c r="B6" s="10" t="s">
        <v>603</v>
      </c>
      <c r="C6" s="39"/>
      <c r="D6" s="16">
        <f>'Unit Totals'!D307</f>
        <v>27</v>
      </c>
      <c r="E6" s="16">
        <f>'Unit Totals'!E307</f>
        <v>3</v>
      </c>
      <c r="F6" s="16">
        <f t="shared" si="0"/>
        <v>30</v>
      </c>
      <c r="G6" s="16">
        <f>'Unit Totals'!G307+2</f>
        <v>33</v>
      </c>
      <c r="H6" s="18">
        <f t="shared" si="1"/>
        <v>0.90909090909090906</v>
      </c>
      <c r="I6" s="16">
        <f>'Unit Totals'!H307</f>
        <v>2</v>
      </c>
    </row>
    <row r="7" spans="1:9" x14ac:dyDescent="0.35">
      <c r="A7" s="14">
        <v>888</v>
      </c>
      <c r="B7" s="10" t="s">
        <v>619</v>
      </c>
      <c r="C7" s="39"/>
      <c r="D7" s="16">
        <f>'Unit Totals'!D315</f>
        <v>11</v>
      </c>
      <c r="E7" s="16">
        <f>'Unit Totals'!E315</f>
        <v>11</v>
      </c>
      <c r="F7" s="16">
        <f t="shared" si="0"/>
        <v>22</v>
      </c>
      <c r="G7" s="16">
        <f>'Unit Totals'!G315+2</f>
        <v>72</v>
      </c>
      <c r="H7" s="18">
        <f t="shared" si="1"/>
        <v>0.30555555555555558</v>
      </c>
      <c r="I7" s="16">
        <f>'Unit Totals'!H315</f>
        <v>1</v>
      </c>
    </row>
    <row r="8" spans="1:9" x14ac:dyDescent="0.35">
      <c r="A8" s="14">
        <v>974</v>
      </c>
      <c r="B8" s="10" t="s">
        <v>653</v>
      </c>
      <c r="C8" s="39"/>
      <c r="D8" s="16">
        <f>'Unit Totals'!D332</f>
        <v>20</v>
      </c>
      <c r="E8" s="16">
        <f>'Unit Totals'!E332</f>
        <v>1</v>
      </c>
      <c r="F8" s="16">
        <f t="shared" si="0"/>
        <v>21</v>
      </c>
      <c r="G8" s="16">
        <f>'Unit Totals'!G332+2</f>
        <v>133</v>
      </c>
      <c r="H8" s="18">
        <f t="shared" si="1"/>
        <v>0.15789473684210525</v>
      </c>
      <c r="I8" s="16">
        <f>'Unit Totals'!H332</f>
        <v>7</v>
      </c>
    </row>
    <row r="9" spans="1:9" x14ac:dyDescent="0.35">
      <c r="A9" s="14">
        <v>1983</v>
      </c>
      <c r="B9" s="55" t="s">
        <v>1007</v>
      </c>
      <c r="C9" s="39"/>
      <c r="D9" s="16">
        <f>'Unit Totals'!D390</f>
        <v>0</v>
      </c>
      <c r="E9" s="16">
        <f>'Unit Totals'!E390</f>
        <v>0</v>
      </c>
      <c r="F9" s="16">
        <f t="shared" ref="F9" si="2">SUM(D9:E9)</f>
        <v>0</v>
      </c>
      <c r="G9" s="16">
        <f>'Unit Totals'!G390+2</f>
        <v>10</v>
      </c>
      <c r="H9" s="18">
        <f t="shared" ref="H9" si="3">F9/G9</f>
        <v>0</v>
      </c>
      <c r="I9" s="16"/>
    </row>
    <row r="10" spans="1:9" x14ac:dyDescent="0.35">
      <c r="A10" s="14"/>
      <c r="B10" s="10"/>
      <c r="C10" s="15"/>
      <c r="D10" s="16"/>
      <c r="E10" s="16"/>
      <c r="F10" s="16"/>
      <c r="G10" s="16"/>
      <c r="H10" s="19"/>
      <c r="I10" s="7"/>
    </row>
    <row r="11" spans="1:9" x14ac:dyDescent="0.35">
      <c r="A11" s="14">
        <f>COUNT(A3:A10)</f>
        <v>7</v>
      </c>
      <c r="B11" s="10" t="s">
        <v>777</v>
      </c>
      <c r="C11" s="15"/>
      <c r="D11" s="16">
        <f>SUM(D3:D9)</f>
        <v>177</v>
      </c>
      <c r="E11" s="16">
        <f>SUM(E3:E9)</f>
        <v>30</v>
      </c>
      <c r="F11" s="16">
        <f>SUM(F3:F9)</f>
        <v>207</v>
      </c>
      <c r="G11" s="16">
        <f>SUM(G3:G9)</f>
        <v>536</v>
      </c>
      <c r="H11" s="19">
        <f>F11/G11</f>
        <v>0.38619402985074625</v>
      </c>
      <c r="I11" s="7">
        <f>SUM(I3:I10)</f>
        <v>13</v>
      </c>
    </row>
    <row r="15" spans="1:9" x14ac:dyDescent="0.35">
      <c r="B15" s="1" t="s">
        <v>778</v>
      </c>
      <c r="C15" s="46">
        <f>COUNTIFS(C3:C9,"&gt;=8/1/2026",C3:C9,"&lt;=7/31/2027")</f>
        <v>0</v>
      </c>
    </row>
    <row r="32" spans="1:1" x14ac:dyDescent="0.35">
      <c r="A32" s="6"/>
    </row>
  </sheetData>
  <sheetProtection algorithmName="SHA-512" hashValue="DJ6I40+JVsKRs3b4c7zwHu72s88n6/+NclzEM2SVgNb5FQbQclR0okvRdOOiabZWziLHBftFe5BnJR9XeriEHg==" saltValue="mvLklvTW20zmaSdzAMdbuw==" spinCount="100000" sheet="1" selectLockedCells="1"/>
  <phoneticPr fontId="2" type="noConversion"/>
  <conditionalFormatting sqref="H3:H9">
    <cfRule type="cellIs" dxfId="16" priority="1" operator="greaterThanOrEqual">
      <formula>1</formula>
    </cfRule>
  </conditionalFormatting>
  <pageMargins left="0.5" right="0.5" top="1.33" bottom="1" header="0.5" footer="0.5"/>
  <pageSetup scale="74" orientation="portrait" horizontalDpi="4294967293" verticalDpi="4294967293" r:id="rId1"/>
  <headerFooter>
    <oddHeader>&amp;CAmerican Legion Auxiliary
Department of Illinois
Membership Report 2026 - 2027
District 9</oddHeader>
    <oddFooter>&amp;R&amp;D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33"/>
  <sheetViews>
    <sheetView zoomScaleNormal="100" workbookViewId="0">
      <selection activeCell="C3" sqref="C3:C15"/>
    </sheetView>
  </sheetViews>
  <sheetFormatPr defaultColWidth="10.81640625" defaultRowHeight="18" x14ac:dyDescent="0.35"/>
  <cols>
    <col min="1" max="1" width="6.6328125" style="2" bestFit="1" customWidth="1"/>
    <col min="2" max="2" width="14.36328125" style="1" bestFit="1" customWidth="1"/>
    <col min="3" max="3" width="19.453125" style="3" bestFit="1" customWidth="1"/>
    <col min="4" max="4" width="13.36328125" style="4" bestFit="1" customWidth="1"/>
    <col min="5" max="5" width="9" style="4" customWidth="1"/>
    <col min="6" max="6" width="15.453125" style="4" bestFit="1" customWidth="1"/>
    <col min="7" max="7" width="5.6328125" style="4" bestFit="1" customWidth="1"/>
    <col min="8" max="8" width="10.81640625" style="5" bestFit="1" customWidth="1"/>
    <col min="9" max="9" width="6.81640625" style="6" bestFit="1" customWidth="1"/>
    <col min="10" max="16384" width="10.81640625" style="1"/>
  </cols>
  <sheetData>
    <row r="1" spans="1:9" ht="34.950000000000003" customHeight="1" x14ac:dyDescent="0.35">
      <c r="A1" s="14" t="s">
        <v>770</v>
      </c>
      <c r="B1" s="10" t="s">
        <v>2</v>
      </c>
      <c r="C1" s="11" t="s">
        <v>771</v>
      </c>
      <c r="D1" s="8" t="s">
        <v>3</v>
      </c>
      <c r="E1" s="8" t="s">
        <v>4</v>
      </c>
      <c r="F1" s="12" t="s">
        <v>772</v>
      </c>
      <c r="G1" s="8" t="s">
        <v>773</v>
      </c>
      <c r="H1" s="13" t="s">
        <v>774</v>
      </c>
      <c r="I1" s="9" t="s">
        <v>775</v>
      </c>
    </row>
    <row r="2" spans="1:9" x14ac:dyDescent="0.35">
      <c r="A2" s="10"/>
      <c r="B2" s="10"/>
      <c r="C2" s="10"/>
      <c r="D2" s="10"/>
      <c r="E2" s="10"/>
      <c r="F2" s="10"/>
      <c r="G2" s="10"/>
      <c r="H2" s="7"/>
      <c r="I2" s="7"/>
    </row>
    <row r="3" spans="1:9" x14ac:dyDescent="0.35">
      <c r="A3" s="14">
        <v>145</v>
      </c>
      <c r="B3" s="10" t="s">
        <v>783</v>
      </c>
      <c r="C3" s="39"/>
      <c r="D3" s="16">
        <f>'Unit Totals'!D79</f>
        <v>0</v>
      </c>
      <c r="E3" s="16">
        <f>'Unit Totals'!E79</f>
        <v>0</v>
      </c>
      <c r="F3" s="16">
        <f t="shared" ref="F3:F15" si="0">SUM(D3:E3)</f>
        <v>0</v>
      </c>
      <c r="G3" s="16">
        <f>'Unit Totals'!G79+2</f>
        <v>18</v>
      </c>
      <c r="H3" s="18">
        <f t="shared" ref="H3:H15" si="1">F3/G3</f>
        <v>0</v>
      </c>
      <c r="I3" s="16">
        <f>'Unit Totals'!H79</f>
        <v>0</v>
      </c>
    </row>
    <row r="4" spans="1:9" x14ac:dyDescent="0.35">
      <c r="A4" s="14">
        <v>264</v>
      </c>
      <c r="B4" s="10" t="s">
        <v>784</v>
      </c>
      <c r="C4" s="39"/>
      <c r="D4" s="16">
        <f>'Unit Totals'!D123</f>
        <v>3</v>
      </c>
      <c r="E4" s="16">
        <f>'Unit Totals'!E123</f>
        <v>0</v>
      </c>
      <c r="F4" s="16">
        <f t="shared" si="0"/>
        <v>3</v>
      </c>
      <c r="G4" s="16">
        <f>'Unit Totals'!G123+2</f>
        <v>10</v>
      </c>
      <c r="H4" s="18">
        <f t="shared" si="1"/>
        <v>0.3</v>
      </c>
      <c r="I4" s="16">
        <f>'Unit Totals'!H123</f>
        <v>1</v>
      </c>
    </row>
    <row r="5" spans="1:9" x14ac:dyDescent="0.35">
      <c r="A5" s="14">
        <v>281</v>
      </c>
      <c r="B5" s="10" t="s">
        <v>785</v>
      </c>
      <c r="C5" s="39"/>
      <c r="D5" s="16">
        <f>'Unit Totals'!D128</f>
        <v>10</v>
      </c>
      <c r="E5" s="16">
        <f>'Unit Totals'!E128</f>
        <v>2</v>
      </c>
      <c r="F5" s="16">
        <f t="shared" si="0"/>
        <v>12</v>
      </c>
      <c r="G5" s="16">
        <f>'Unit Totals'!G128+2</f>
        <v>39</v>
      </c>
      <c r="H5" s="18">
        <f t="shared" si="1"/>
        <v>0.30769230769230771</v>
      </c>
      <c r="I5" s="16">
        <f>'Unit Totals'!H128</f>
        <v>2</v>
      </c>
    </row>
    <row r="6" spans="1:9" x14ac:dyDescent="0.35">
      <c r="A6" s="14">
        <v>329</v>
      </c>
      <c r="B6" s="10" t="s">
        <v>289</v>
      </c>
      <c r="C6" s="39"/>
      <c r="D6" s="16">
        <f>'Unit Totals'!D146</f>
        <v>3</v>
      </c>
      <c r="E6" s="16">
        <f>'Unit Totals'!E146</f>
        <v>0</v>
      </c>
      <c r="F6" s="16">
        <f t="shared" si="0"/>
        <v>3</v>
      </c>
      <c r="G6" s="16">
        <f>'Unit Totals'!G146+2</f>
        <v>48</v>
      </c>
      <c r="H6" s="18">
        <f t="shared" si="1"/>
        <v>6.25E-2</v>
      </c>
      <c r="I6" s="16">
        <f>'Unit Totals'!H146</f>
        <v>3</v>
      </c>
    </row>
    <row r="7" spans="1:9" x14ac:dyDescent="0.35">
      <c r="A7" s="14">
        <v>703</v>
      </c>
      <c r="B7" s="10" t="s">
        <v>786</v>
      </c>
      <c r="C7" s="39"/>
      <c r="D7" s="16">
        <f>'Unit Totals'!D281</f>
        <v>14</v>
      </c>
      <c r="E7" s="16">
        <f>'Unit Totals'!E281</f>
        <v>0</v>
      </c>
      <c r="F7" s="16">
        <f t="shared" si="0"/>
        <v>14</v>
      </c>
      <c r="G7" s="16">
        <f>'Unit Totals'!G281+2</f>
        <v>113</v>
      </c>
      <c r="H7" s="18">
        <f t="shared" si="1"/>
        <v>0.12389380530973451</v>
      </c>
      <c r="I7" s="16">
        <f>'Unit Totals'!H281</f>
        <v>11</v>
      </c>
    </row>
    <row r="8" spans="1:9" x14ac:dyDescent="0.35">
      <c r="A8" s="14">
        <v>738</v>
      </c>
      <c r="B8" s="10" t="s">
        <v>569</v>
      </c>
      <c r="C8" s="39"/>
      <c r="D8" s="16">
        <f>'Unit Totals'!D290</f>
        <v>0</v>
      </c>
      <c r="E8" s="16">
        <f>'Unit Totals'!E290</f>
        <v>0</v>
      </c>
      <c r="F8" s="16">
        <f t="shared" si="0"/>
        <v>0</v>
      </c>
      <c r="G8" s="16">
        <f>'Unit Totals'!G290+2</f>
        <v>11</v>
      </c>
      <c r="H8" s="18">
        <f t="shared" si="1"/>
        <v>0</v>
      </c>
      <c r="I8" s="16">
        <f>'Unit Totals'!H290</f>
        <v>0</v>
      </c>
    </row>
    <row r="9" spans="1:9" x14ac:dyDescent="0.35">
      <c r="A9" s="14">
        <v>748</v>
      </c>
      <c r="B9" s="10" t="s">
        <v>573</v>
      </c>
      <c r="C9" s="39"/>
      <c r="D9" s="16">
        <f>'Unit Totals'!D292</f>
        <v>1</v>
      </c>
      <c r="E9" s="16">
        <f>'Unit Totals'!E292</f>
        <v>0</v>
      </c>
      <c r="F9" s="16">
        <f t="shared" si="0"/>
        <v>1</v>
      </c>
      <c r="G9" s="16">
        <f>'Unit Totals'!G292+2</f>
        <v>11</v>
      </c>
      <c r="H9" s="18">
        <f t="shared" si="1"/>
        <v>9.0909090909090912E-2</v>
      </c>
      <c r="I9" s="16">
        <f>'Unit Totals'!H292</f>
        <v>1</v>
      </c>
    </row>
    <row r="10" spans="1:9" x14ac:dyDescent="0.35">
      <c r="A10" s="14">
        <v>771</v>
      </c>
      <c r="B10" s="10" t="s">
        <v>591</v>
      </c>
      <c r="C10" s="39"/>
      <c r="D10" s="16">
        <f>'Unit Totals'!D301</f>
        <v>43</v>
      </c>
      <c r="E10" s="16">
        <f>'Unit Totals'!E301</f>
        <v>0</v>
      </c>
      <c r="F10" s="16">
        <f t="shared" si="0"/>
        <v>43</v>
      </c>
      <c r="G10" s="16">
        <f>'Unit Totals'!G301+2</f>
        <v>87</v>
      </c>
      <c r="H10" s="18">
        <f t="shared" si="1"/>
        <v>0.4942528735632184</v>
      </c>
      <c r="I10" s="16">
        <f>'Unit Totals'!H301</f>
        <v>0</v>
      </c>
    </row>
    <row r="11" spans="1:9" x14ac:dyDescent="0.35">
      <c r="A11" s="14">
        <v>865</v>
      </c>
      <c r="B11" s="10" t="s">
        <v>787</v>
      </c>
      <c r="C11" s="39"/>
      <c r="D11" s="16">
        <f>'Unit Totals'!D313</f>
        <v>0</v>
      </c>
      <c r="E11" s="16">
        <f>'Unit Totals'!E313</f>
        <v>0</v>
      </c>
      <c r="F11" s="16">
        <f t="shared" si="0"/>
        <v>0</v>
      </c>
      <c r="G11" s="16">
        <f>'Unit Totals'!G313+2</f>
        <v>19</v>
      </c>
      <c r="H11" s="18">
        <f t="shared" si="1"/>
        <v>0</v>
      </c>
      <c r="I11" s="16">
        <f>'Unit Totals'!H313</f>
        <v>0</v>
      </c>
    </row>
    <row r="12" spans="1:9" x14ac:dyDescent="0.35">
      <c r="A12" s="14">
        <v>867</v>
      </c>
      <c r="B12" s="10" t="s">
        <v>617</v>
      </c>
      <c r="C12" s="39"/>
      <c r="D12" s="16">
        <f>'Unit Totals'!D314</f>
        <v>7</v>
      </c>
      <c r="E12" s="16">
        <f>'Unit Totals'!E314</f>
        <v>7</v>
      </c>
      <c r="F12" s="16">
        <f t="shared" si="0"/>
        <v>14</v>
      </c>
      <c r="G12" s="16">
        <f>'Unit Totals'!G314+2</f>
        <v>33</v>
      </c>
      <c r="H12" s="18">
        <f t="shared" si="1"/>
        <v>0.42424242424242425</v>
      </c>
      <c r="I12" s="16">
        <f>'Unit Totals'!H314</f>
        <v>0</v>
      </c>
    </row>
    <row r="13" spans="1:9" x14ac:dyDescent="0.35">
      <c r="A13" s="14">
        <v>911</v>
      </c>
      <c r="B13" s="10" t="s">
        <v>627</v>
      </c>
      <c r="C13" s="39"/>
      <c r="D13" s="16">
        <f>'Unit Totals'!D319</f>
        <v>46</v>
      </c>
      <c r="E13" s="16">
        <f>'Unit Totals'!E319</f>
        <v>5</v>
      </c>
      <c r="F13" s="16">
        <f t="shared" si="0"/>
        <v>51</v>
      </c>
      <c r="G13" s="16">
        <f>'Unit Totals'!G319+2</f>
        <v>106</v>
      </c>
      <c r="H13" s="18">
        <f t="shared" si="1"/>
        <v>0.48113207547169812</v>
      </c>
      <c r="I13" s="16">
        <f>'Unit Totals'!H319</f>
        <v>4</v>
      </c>
    </row>
    <row r="14" spans="1:9" x14ac:dyDescent="0.35">
      <c r="A14" s="14">
        <v>964</v>
      </c>
      <c r="B14" s="10" t="s">
        <v>649</v>
      </c>
      <c r="C14" s="39"/>
      <c r="D14" s="16">
        <f>'Unit Totals'!D330</f>
        <v>4</v>
      </c>
      <c r="E14" s="16">
        <f>'Unit Totals'!E330</f>
        <v>0</v>
      </c>
      <c r="F14" s="16">
        <f t="shared" si="0"/>
        <v>4</v>
      </c>
      <c r="G14" s="16">
        <f>'Unit Totals'!G330+2</f>
        <v>28</v>
      </c>
      <c r="H14" s="18">
        <f t="shared" si="1"/>
        <v>0.14285714285714285</v>
      </c>
      <c r="I14" s="16">
        <f>'Unit Totals'!H330</f>
        <v>1</v>
      </c>
    </row>
    <row r="15" spans="1:9" x14ac:dyDescent="0.35">
      <c r="A15" s="14">
        <v>1170</v>
      </c>
      <c r="B15" s="10" t="s">
        <v>713</v>
      </c>
      <c r="C15" s="39"/>
      <c r="D15" s="16">
        <f>'Unit Totals'!D363</f>
        <v>1</v>
      </c>
      <c r="E15" s="16">
        <f>'Unit Totals'!E363</f>
        <v>0</v>
      </c>
      <c r="F15" s="16">
        <f t="shared" si="0"/>
        <v>1</v>
      </c>
      <c r="G15" s="16">
        <f>'Unit Totals'!G363+2</f>
        <v>27</v>
      </c>
      <c r="H15" s="18">
        <f t="shared" si="1"/>
        <v>3.7037037037037035E-2</v>
      </c>
      <c r="I15" s="16">
        <f>'Unit Totals'!H363</f>
        <v>1</v>
      </c>
    </row>
    <row r="16" spans="1:9" x14ac:dyDescent="0.35">
      <c r="A16" s="14"/>
      <c r="B16" s="10"/>
      <c r="C16" s="15"/>
      <c r="D16" s="16"/>
      <c r="E16" s="16"/>
      <c r="F16" s="16"/>
      <c r="G16" s="16"/>
      <c r="H16" s="18"/>
      <c r="I16" s="7"/>
    </row>
    <row r="17" spans="1:9" x14ac:dyDescent="0.35">
      <c r="A17" s="14">
        <f>COUNT(A3:A16)</f>
        <v>13</v>
      </c>
      <c r="B17" s="10" t="s">
        <v>777</v>
      </c>
      <c r="C17" s="15"/>
      <c r="D17" s="16">
        <f>SUM(D3:D15)</f>
        <v>132</v>
      </c>
      <c r="E17" s="16">
        <f>SUM(E3:E15)</f>
        <v>14</v>
      </c>
      <c r="F17" s="16">
        <f>SUM(F3:F15)</f>
        <v>146</v>
      </c>
      <c r="G17" s="16">
        <f>SUM(G3:G16)</f>
        <v>550</v>
      </c>
      <c r="H17" s="19">
        <f>F17/G17</f>
        <v>0.26545454545454544</v>
      </c>
      <c r="I17" s="7">
        <f>SUM(I3:I15)</f>
        <v>24</v>
      </c>
    </row>
    <row r="21" spans="1:9" x14ac:dyDescent="0.35">
      <c r="B21" s="1" t="s">
        <v>788</v>
      </c>
      <c r="C21" s="46">
        <f>COUNTIFS(C3:C15,"&gt;=8/1/2026",C3:C15,"&lt;=7/31/2027")</f>
        <v>0</v>
      </c>
    </row>
    <row r="33" spans="1:1" x14ac:dyDescent="0.35">
      <c r="A33" s="6"/>
    </row>
  </sheetData>
  <sheetProtection algorithmName="SHA-512" hashValue="InQ051ku6u1qZmsdR4ILPtWGAgsfE3h3t7ueQZlHmYKjfzurNACSVgkL2572u3DeU/kleP+eOHLyJ12aW9YPLg==" saltValue="UmSvaY7UheEtWFDHORDkzg==" spinCount="100000" sheet="1" selectLockedCells="1"/>
  <phoneticPr fontId="2" type="noConversion"/>
  <conditionalFormatting sqref="H3:H15">
    <cfRule type="cellIs" dxfId="15" priority="1" operator="greaterThanOrEqual">
      <formula>1</formula>
    </cfRule>
  </conditionalFormatting>
  <pageMargins left="0.5" right="0.5" top="1.33" bottom="1" header="0.5" footer="0.5"/>
  <pageSetup scale="74" orientation="portrait" horizontalDpi="4294967293" verticalDpi="4294967293" r:id="rId1"/>
  <headerFooter>
    <oddHeader>&amp;CAmerican Legion Auxiliary
Department of Illinois
Membership Report 2026 - 2027
District 10</oddHeader>
    <oddFooter>&amp;R&amp;D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42"/>
  <sheetViews>
    <sheetView zoomScaleNormal="100" workbookViewId="0">
      <selection activeCell="C3" sqref="C3:C36"/>
    </sheetView>
  </sheetViews>
  <sheetFormatPr defaultColWidth="10.81640625" defaultRowHeight="18" x14ac:dyDescent="0.35"/>
  <cols>
    <col min="1" max="1" width="6.6328125" style="2" bestFit="1" customWidth="1"/>
    <col min="2" max="2" width="22.453125" style="1" bestFit="1" customWidth="1"/>
    <col min="3" max="3" width="19.453125" style="3" bestFit="1" customWidth="1"/>
    <col min="4" max="4" width="13.36328125" style="4" bestFit="1" customWidth="1"/>
    <col min="5" max="5" width="9.81640625" style="4" bestFit="1" customWidth="1"/>
    <col min="6" max="6" width="15.453125" style="4" bestFit="1" customWidth="1"/>
    <col min="7" max="7" width="8.36328125" style="4" bestFit="1" customWidth="1"/>
    <col min="8" max="8" width="10.81640625" style="5" bestFit="1" customWidth="1"/>
    <col min="9" max="9" width="6.81640625" style="6" bestFit="1" customWidth="1"/>
    <col min="10" max="16384" width="10.81640625" style="1"/>
  </cols>
  <sheetData>
    <row r="1" spans="1:9" ht="34.950000000000003" customHeight="1" x14ac:dyDescent="0.35">
      <c r="A1" s="14" t="s">
        <v>770</v>
      </c>
      <c r="B1" s="10" t="s">
        <v>2</v>
      </c>
      <c r="C1" s="11" t="s">
        <v>771</v>
      </c>
      <c r="D1" s="8" t="s">
        <v>3</v>
      </c>
      <c r="E1" s="8" t="s">
        <v>4</v>
      </c>
      <c r="F1" s="12" t="s">
        <v>772</v>
      </c>
      <c r="G1" s="8" t="s">
        <v>773</v>
      </c>
      <c r="H1" s="13" t="s">
        <v>774</v>
      </c>
      <c r="I1" s="9" t="s">
        <v>6</v>
      </c>
    </row>
    <row r="2" spans="1:9" x14ac:dyDescent="0.35">
      <c r="A2" s="10"/>
      <c r="B2" s="10"/>
      <c r="C2" s="10"/>
      <c r="D2" s="10"/>
      <c r="E2" s="10"/>
      <c r="F2" s="10"/>
      <c r="G2" s="10"/>
      <c r="H2" s="7"/>
      <c r="I2" s="7"/>
    </row>
    <row r="3" spans="1:9" x14ac:dyDescent="0.35">
      <c r="A3" s="14">
        <v>5</v>
      </c>
      <c r="B3" s="10" t="s">
        <v>789</v>
      </c>
      <c r="C3" s="39"/>
      <c r="D3" s="16">
        <f>'Unit Totals'!D7</f>
        <v>12</v>
      </c>
      <c r="E3" s="16">
        <f>'Unit Totals'!E7</f>
        <v>0</v>
      </c>
      <c r="F3" s="16">
        <f t="shared" ref="F3:F36" si="0">SUM(D3:E3)</f>
        <v>12</v>
      </c>
      <c r="G3" s="16">
        <f>'Unit Totals'!G7+2</f>
        <v>18</v>
      </c>
      <c r="H3" s="18">
        <f t="shared" ref="H3:H38" si="1">F3/G3</f>
        <v>0.66666666666666663</v>
      </c>
      <c r="I3" s="16">
        <f>'Unit Totals'!H7</f>
        <v>2</v>
      </c>
    </row>
    <row r="4" spans="1:9" x14ac:dyDescent="0.35">
      <c r="A4" s="14">
        <v>13</v>
      </c>
      <c r="B4" s="10" t="s">
        <v>790</v>
      </c>
      <c r="C4" s="39"/>
      <c r="D4" s="16">
        <f>'Unit Totals'!D12</f>
        <v>41</v>
      </c>
      <c r="E4" s="16">
        <f>'Unit Totals'!E12</f>
        <v>0</v>
      </c>
      <c r="F4" s="16">
        <f t="shared" si="0"/>
        <v>41</v>
      </c>
      <c r="G4" s="16">
        <f>'Unit Totals'!G12+2</f>
        <v>136</v>
      </c>
      <c r="H4" s="18">
        <f t="shared" si="1"/>
        <v>0.3014705882352941</v>
      </c>
      <c r="I4" s="16">
        <f>'Unit Totals'!H12</f>
        <v>2</v>
      </c>
    </row>
    <row r="5" spans="1:9" x14ac:dyDescent="0.35">
      <c r="A5" s="14">
        <v>18</v>
      </c>
      <c r="B5" s="10" t="s">
        <v>791</v>
      </c>
      <c r="C5" s="39"/>
      <c r="D5" s="16">
        <f>'Unit Totals'!D16</f>
        <v>91</v>
      </c>
      <c r="E5" s="16">
        <f>'Unit Totals'!E16</f>
        <v>3</v>
      </c>
      <c r="F5" s="16">
        <f t="shared" si="0"/>
        <v>94</v>
      </c>
      <c r="G5" s="16">
        <f>'Unit Totals'!G16+2</f>
        <v>155</v>
      </c>
      <c r="H5" s="18">
        <f t="shared" si="1"/>
        <v>0.6064516129032258</v>
      </c>
      <c r="I5" s="16">
        <f>'Unit Totals'!H16</f>
        <v>7</v>
      </c>
    </row>
    <row r="6" spans="1:9" x14ac:dyDescent="0.35">
      <c r="A6" s="14">
        <v>43</v>
      </c>
      <c r="B6" s="10" t="s">
        <v>1031</v>
      </c>
      <c r="C6" s="39"/>
      <c r="D6" s="16">
        <f>'Unit Totals'!D29</f>
        <v>15</v>
      </c>
      <c r="E6" s="16">
        <f>'Unit Totals'!E29</f>
        <v>3</v>
      </c>
      <c r="F6" s="16">
        <f t="shared" ref="F6" si="2">SUM(D6:E6)</f>
        <v>18</v>
      </c>
      <c r="G6" s="16">
        <f>'Unit Totals'!G29+2</f>
        <v>20</v>
      </c>
      <c r="H6" s="18">
        <f t="shared" ref="H6" si="3">F6/G6</f>
        <v>0.9</v>
      </c>
      <c r="I6" s="16">
        <f>'Unit Totals'!H17</f>
        <v>3</v>
      </c>
    </row>
    <row r="7" spans="1:9" x14ac:dyDescent="0.35">
      <c r="A7" s="14">
        <v>52</v>
      </c>
      <c r="B7" s="10" t="s">
        <v>64</v>
      </c>
      <c r="C7" s="39"/>
      <c r="D7" s="16">
        <f>'Unit Totals'!D33</f>
        <v>13</v>
      </c>
      <c r="E7" s="16">
        <f>'Unit Totals'!E33</f>
        <v>2</v>
      </c>
      <c r="F7" s="16">
        <f t="shared" si="0"/>
        <v>15</v>
      </c>
      <c r="G7" s="16">
        <f>'Unit Totals'!G33+2</f>
        <v>27</v>
      </c>
      <c r="H7" s="18">
        <f t="shared" si="1"/>
        <v>0.55555555555555558</v>
      </c>
      <c r="I7" s="16">
        <f>'Unit Totals'!H33</f>
        <v>0</v>
      </c>
    </row>
    <row r="8" spans="1:9" x14ac:dyDescent="0.35">
      <c r="A8" s="14">
        <v>57</v>
      </c>
      <c r="B8" s="10" t="s">
        <v>68</v>
      </c>
      <c r="C8" s="39"/>
      <c r="D8" s="16">
        <f>'Unit Totals'!D35</f>
        <v>7</v>
      </c>
      <c r="E8" s="16">
        <f>'Unit Totals'!E35</f>
        <v>0</v>
      </c>
      <c r="F8" s="16">
        <f t="shared" si="0"/>
        <v>7</v>
      </c>
      <c r="G8" s="16">
        <f>'Unit Totals'!G35+2</f>
        <v>120</v>
      </c>
      <c r="H8" s="18">
        <f t="shared" si="1"/>
        <v>5.8333333333333334E-2</v>
      </c>
      <c r="I8" s="16">
        <f>'Unit Totals'!H35</f>
        <v>0</v>
      </c>
    </row>
    <row r="9" spans="1:9" x14ac:dyDescent="0.35">
      <c r="A9" s="14">
        <v>75</v>
      </c>
      <c r="B9" s="10" t="s">
        <v>792</v>
      </c>
      <c r="C9" s="39"/>
      <c r="D9" s="16">
        <f>'Unit Totals'!D42</f>
        <v>5</v>
      </c>
      <c r="E9" s="16">
        <f>'Unit Totals'!E42</f>
        <v>0</v>
      </c>
      <c r="F9" s="16">
        <f t="shared" si="0"/>
        <v>5</v>
      </c>
      <c r="G9" s="16">
        <f>'Unit Totals'!G42+2</f>
        <v>10</v>
      </c>
      <c r="H9" s="18">
        <f t="shared" si="1"/>
        <v>0.5</v>
      </c>
      <c r="I9" s="16">
        <f>'Unit Totals'!H42</f>
        <v>4</v>
      </c>
    </row>
    <row r="10" spans="1:9" x14ac:dyDescent="0.35">
      <c r="A10" s="14">
        <v>76</v>
      </c>
      <c r="B10" s="10" t="s">
        <v>793</v>
      </c>
      <c r="C10" s="39"/>
      <c r="D10" s="16">
        <f>'Unit Totals'!D43</f>
        <v>44</v>
      </c>
      <c r="E10" s="16">
        <f>'Unit Totals'!E43</f>
        <v>0</v>
      </c>
      <c r="F10" s="16">
        <f t="shared" si="0"/>
        <v>44</v>
      </c>
      <c r="G10" s="16">
        <f>'Unit Totals'!G43+2</f>
        <v>61</v>
      </c>
      <c r="H10" s="18">
        <f t="shared" si="1"/>
        <v>0.72131147540983609</v>
      </c>
      <c r="I10" s="16">
        <f>'Unit Totals'!H43</f>
        <v>44</v>
      </c>
    </row>
    <row r="11" spans="1:9" x14ac:dyDescent="0.35">
      <c r="A11" s="14">
        <v>80</v>
      </c>
      <c r="B11" s="10" t="s">
        <v>794</v>
      </c>
      <c r="C11" s="39"/>
      <c r="D11" s="16">
        <f>'Unit Totals'!D46</f>
        <v>24</v>
      </c>
      <c r="E11" s="16">
        <f>'Unit Totals'!E46</f>
        <v>0</v>
      </c>
      <c r="F11" s="16">
        <f t="shared" si="0"/>
        <v>24</v>
      </c>
      <c r="G11" s="16">
        <f>'Unit Totals'!G46+2</f>
        <v>51</v>
      </c>
      <c r="H11" s="18">
        <f t="shared" si="1"/>
        <v>0.47058823529411764</v>
      </c>
      <c r="I11" s="16">
        <f>'Unit Totals'!H46</f>
        <v>8</v>
      </c>
    </row>
    <row r="12" spans="1:9" x14ac:dyDescent="0.35">
      <c r="A12" s="14">
        <v>84</v>
      </c>
      <c r="B12" s="10" t="s">
        <v>795</v>
      </c>
      <c r="C12" s="39"/>
      <c r="D12" s="16">
        <f>'Unit Totals'!D49</f>
        <v>0</v>
      </c>
      <c r="E12" s="16">
        <f>'Unit Totals'!E49</f>
        <v>0</v>
      </c>
      <c r="F12" s="16">
        <f t="shared" si="0"/>
        <v>0</v>
      </c>
      <c r="G12" s="16">
        <f>'Unit Totals'!G49+2</f>
        <v>23</v>
      </c>
      <c r="H12" s="18">
        <f t="shared" si="1"/>
        <v>0</v>
      </c>
      <c r="I12" s="16">
        <f>'Unit Totals'!H49</f>
        <v>0</v>
      </c>
    </row>
    <row r="13" spans="1:9" x14ac:dyDescent="0.35">
      <c r="A13" s="14">
        <v>187</v>
      </c>
      <c r="B13" s="10" t="s">
        <v>796</v>
      </c>
      <c r="C13" s="39"/>
      <c r="D13" s="16">
        <f>'Unit Totals'!D91</f>
        <v>54</v>
      </c>
      <c r="E13" s="16">
        <f>'Unit Totals'!E91</f>
        <v>9</v>
      </c>
      <c r="F13" s="16">
        <f t="shared" si="0"/>
        <v>63</v>
      </c>
      <c r="G13" s="16">
        <f>'Unit Totals'!G91+2</f>
        <v>117</v>
      </c>
      <c r="H13" s="18">
        <f t="shared" si="1"/>
        <v>0.53846153846153844</v>
      </c>
      <c r="I13" s="16">
        <f>'Unit Totals'!H91</f>
        <v>4</v>
      </c>
    </row>
    <row r="14" spans="1:9" x14ac:dyDescent="0.35">
      <c r="A14" s="14">
        <v>191</v>
      </c>
      <c r="B14" s="10" t="s">
        <v>797</v>
      </c>
      <c r="C14" s="39"/>
      <c r="D14" s="16">
        <f>'Unit Totals'!D93</f>
        <v>0</v>
      </c>
      <c r="E14" s="16">
        <f>'Unit Totals'!E93</f>
        <v>0</v>
      </c>
      <c r="F14" s="16">
        <f t="shared" si="0"/>
        <v>0</v>
      </c>
      <c r="G14" s="16">
        <f>'Unit Totals'!G93+2</f>
        <v>17</v>
      </c>
      <c r="H14" s="18">
        <f t="shared" si="1"/>
        <v>0</v>
      </c>
      <c r="I14" s="16">
        <f>'Unit Totals'!H93</f>
        <v>0</v>
      </c>
    </row>
    <row r="15" spans="1:9" x14ac:dyDescent="0.35">
      <c r="A15" s="14">
        <v>192</v>
      </c>
      <c r="B15" s="10" t="s">
        <v>798</v>
      </c>
      <c r="C15" s="39"/>
      <c r="D15" s="16">
        <f>'Unit Totals'!D94</f>
        <v>2</v>
      </c>
      <c r="E15" s="16">
        <f>'Unit Totals'!E94</f>
        <v>0</v>
      </c>
      <c r="F15" s="16">
        <f t="shared" si="0"/>
        <v>2</v>
      </c>
      <c r="G15" s="16">
        <f>'Unit Totals'!G94+2</f>
        <v>44</v>
      </c>
      <c r="H15" s="18">
        <f t="shared" si="1"/>
        <v>4.5454545454545456E-2</v>
      </c>
      <c r="I15" s="16">
        <f>'Unit Totals'!H94</f>
        <v>1</v>
      </c>
    </row>
    <row r="16" spans="1:9" x14ac:dyDescent="0.35">
      <c r="A16" s="14">
        <v>250</v>
      </c>
      <c r="B16" s="10" t="s">
        <v>225</v>
      </c>
      <c r="C16" s="39"/>
      <c r="D16" s="16">
        <f>'Unit Totals'!D113</f>
        <v>0</v>
      </c>
      <c r="E16" s="16">
        <f>'Unit Totals'!E113</f>
        <v>0</v>
      </c>
      <c r="F16" s="16">
        <f t="shared" si="0"/>
        <v>0</v>
      </c>
      <c r="G16" s="16">
        <f>'Unit Totals'!G113+2</f>
        <v>32</v>
      </c>
      <c r="H16" s="18">
        <f t="shared" si="1"/>
        <v>0</v>
      </c>
      <c r="I16" s="16">
        <f>'Unit Totals'!H113</f>
        <v>0</v>
      </c>
    </row>
    <row r="17" spans="1:9" x14ac:dyDescent="0.35">
      <c r="A17" s="14">
        <v>253</v>
      </c>
      <c r="B17" s="10" t="s">
        <v>799</v>
      </c>
      <c r="C17" s="39"/>
      <c r="D17" s="16">
        <f>'Unit Totals'!D115</f>
        <v>17</v>
      </c>
      <c r="E17" s="16">
        <f>'Unit Totals'!E115</f>
        <v>1</v>
      </c>
      <c r="F17" s="16">
        <f t="shared" si="0"/>
        <v>18</v>
      </c>
      <c r="G17" s="16">
        <f>'Unit Totals'!G115+2</f>
        <v>27</v>
      </c>
      <c r="H17" s="18">
        <f t="shared" si="1"/>
        <v>0.66666666666666663</v>
      </c>
      <c r="I17" s="16">
        <f>'Unit Totals'!H115</f>
        <v>2</v>
      </c>
    </row>
    <row r="18" spans="1:9" x14ac:dyDescent="0.35">
      <c r="A18" s="14">
        <v>300</v>
      </c>
      <c r="B18" s="10" t="s">
        <v>273</v>
      </c>
      <c r="C18" s="39"/>
      <c r="D18" s="16">
        <f>'Unit Totals'!D138</f>
        <v>0</v>
      </c>
      <c r="E18" s="16">
        <f>'Unit Totals'!E138</f>
        <v>0</v>
      </c>
      <c r="F18" s="16">
        <f t="shared" si="0"/>
        <v>0</v>
      </c>
      <c r="G18" s="16">
        <f>'Unit Totals'!G138+2</f>
        <v>26</v>
      </c>
      <c r="H18" s="18">
        <f t="shared" si="1"/>
        <v>0</v>
      </c>
      <c r="I18" s="16">
        <f>'Unit Totals'!H138</f>
        <v>0</v>
      </c>
    </row>
    <row r="19" spans="1:9" x14ac:dyDescent="0.35">
      <c r="A19" s="14">
        <v>342</v>
      </c>
      <c r="B19" s="10" t="s">
        <v>301</v>
      </c>
      <c r="C19" s="39"/>
      <c r="D19" s="16">
        <f>'Unit Totals'!D152</f>
        <v>0</v>
      </c>
      <c r="E19" s="16">
        <f>'Unit Totals'!E152</f>
        <v>0</v>
      </c>
      <c r="F19" s="16">
        <f t="shared" si="0"/>
        <v>0</v>
      </c>
      <c r="G19" s="16">
        <f>'Unit Totals'!G152+2</f>
        <v>29</v>
      </c>
      <c r="H19" s="18">
        <f t="shared" si="1"/>
        <v>0</v>
      </c>
      <c r="I19" s="16">
        <f>'Unit Totals'!H152</f>
        <v>0</v>
      </c>
    </row>
    <row r="20" spans="1:9" x14ac:dyDescent="0.35">
      <c r="A20" s="14">
        <v>391</v>
      </c>
      <c r="B20" s="10" t="s">
        <v>332</v>
      </c>
      <c r="C20" s="39"/>
      <c r="D20" s="16">
        <f>'Unit Totals'!D169</f>
        <v>13</v>
      </c>
      <c r="E20" s="16">
        <f>'Unit Totals'!E169</f>
        <v>0</v>
      </c>
      <c r="F20" s="16">
        <f>SUM(D20:E20)</f>
        <v>13</v>
      </c>
      <c r="G20" s="16">
        <f>'Unit Totals'!G169+2</f>
        <v>15</v>
      </c>
      <c r="H20" s="18">
        <f>F20/G20</f>
        <v>0.8666666666666667</v>
      </c>
      <c r="I20" s="16">
        <f>'Unit Totals'!H169</f>
        <v>0</v>
      </c>
    </row>
    <row r="21" spans="1:9" x14ac:dyDescent="0.35">
      <c r="A21" s="14">
        <v>392</v>
      </c>
      <c r="B21" s="10" t="s">
        <v>334</v>
      </c>
      <c r="C21" s="39"/>
      <c r="D21" s="16">
        <f>'Unit Totals'!D170</f>
        <v>32</v>
      </c>
      <c r="E21" s="16">
        <f>'Unit Totals'!E170</f>
        <v>2</v>
      </c>
      <c r="F21" s="16">
        <f t="shared" si="0"/>
        <v>34</v>
      </c>
      <c r="G21" s="16">
        <f>'Unit Totals'!G170+2</f>
        <v>88</v>
      </c>
      <c r="H21" s="18">
        <f t="shared" si="1"/>
        <v>0.38636363636363635</v>
      </c>
      <c r="I21" s="16">
        <f>'Unit Totals'!H170</f>
        <v>6</v>
      </c>
    </row>
    <row r="22" spans="1:9" x14ac:dyDescent="0.35">
      <c r="A22" s="14">
        <v>491</v>
      </c>
      <c r="B22" s="10" t="s">
        <v>404</v>
      </c>
      <c r="C22" s="39"/>
      <c r="D22" s="16">
        <f>'Unit Totals'!D205</f>
        <v>16</v>
      </c>
      <c r="E22" s="16">
        <f>'Unit Totals'!E205</f>
        <v>0</v>
      </c>
      <c r="F22" s="16">
        <f t="shared" si="0"/>
        <v>16</v>
      </c>
      <c r="G22" s="16">
        <f>'Unit Totals'!G205+2</f>
        <v>140</v>
      </c>
      <c r="H22" s="18">
        <f t="shared" si="1"/>
        <v>0.11428571428571428</v>
      </c>
      <c r="I22" s="16">
        <f>'Unit Totals'!H205</f>
        <v>0</v>
      </c>
    </row>
    <row r="23" spans="1:9" x14ac:dyDescent="0.35">
      <c r="A23" s="14">
        <v>521</v>
      </c>
      <c r="B23" s="10" t="s">
        <v>418</v>
      </c>
      <c r="C23" s="39"/>
      <c r="D23" s="16">
        <f>'Unit Totals'!D212</f>
        <v>1</v>
      </c>
      <c r="E23" s="16">
        <f>'Unit Totals'!E212</f>
        <v>0</v>
      </c>
      <c r="F23" s="16">
        <f t="shared" si="0"/>
        <v>1</v>
      </c>
      <c r="G23" s="16">
        <f>'Unit Totals'!G212+2</f>
        <v>31</v>
      </c>
      <c r="H23" s="18">
        <f t="shared" si="1"/>
        <v>3.2258064516129031E-2</v>
      </c>
      <c r="I23" s="16">
        <f>'Unit Totals'!H212</f>
        <v>1</v>
      </c>
    </row>
    <row r="24" spans="1:9" x14ac:dyDescent="0.35">
      <c r="A24" s="14">
        <v>589</v>
      </c>
      <c r="B24" s="10" t="s">
        <v>463</v>
      </c>
      <c r="C24" s="39"/>
      <c r="D24" s="16">
        <f>'Unit Totals'!D237</f>
        <v>0</v>
      </c>
      <c r="E24" s="16">
        <f>'Unit Totals'!E237</f>
        <v>0</v>
      </c>
      <c r="F24" s="16">
        <f t="shared" si="0"/>
        <v>0</v>
      </c>
      <c r="G24" s="16">
        <f>'Unit Totals'!G237+2</f>
        <v>35</v>
      </c>
      <c r="H24" s="18">
        <f t="shared" si="1"/>
        <v>0</v>
      </c>
      <c r="I24" s="16">
        <f>'Unit Totals'!H237</f>
        <v>0</v>
      </c>
    </row>
    <row r="25" spans="1:9" x14ac:dyDescent="0.35">
      <c r="A25" s="14">
        <v>630</v>
      </c>
      <c r="B25" s="10" t="s">
        <v>489</v>
      </c>
      <c r="C25" s="39"/>
      <c r="D25" s="16">
        <f>'Unit Totals'!D250</f>
        <v>30</v>
      </c>
      <c r="E25" s="16">
        <f>'Unit Totals'!E250</f>
        <v>3</v>
      </c>
      <c r="F25" s="16">
        <f t="shared" si="0"/>
        <v>33</v>
      </c>
      <c r="G25" s="16">
        <f>'Unit Totals'!G250+2</f>
        <v>74</v>
      </c>
      <c r="H25" s="18">
        <f t="shared" si="1"/>
        <v>0.44594594594594594</v>
      </c>
      <c r="I25" s="16">
        <f>'Unit Totals'!H250</f>
        <v>2</v>
      </c>
    </row>
    <row r="26" spans="1:9" x14ac:dyDescent="0.35">
      <c r="A26" s="14">
        <v>673</v>
      </c>
      <c r="B26" s="10" t="s">
        <v>521</v>
      </c>
      <c r="C26" s="39"/>
      <c r="D26" s="16">
        <f>'Unit Totals'!D266</f>
        <v>8</v>
      </c>
      <c r="E26" s="16">
        <f>'Unit Totals'!E266</f>
        <v>0</v>
      </c>
      <c r="F26" s="16">
        <f t="shared" si="0"/>
        <v>8</v>
      </c>
      <c r="G26" s="16">
        <f>'Unit Totals'!G266+2</f>
        <v>114</v>
      </c>
      <c r="H26" s="18">
        <f t="shared" si="1"/>
        <v>7.0175438596491224E-2</v>
      </c>
      <c r="I26" s="16">
        <f>'Unit Totals'!H266</f>
        <v>2</v>
      </c>
    </row>
    <row r="27" spans="1:9" x14ac:dyDescent="0.35">
      <c r="A27" s="14">
        <v>680</v>
      </c>
      <c r="B27" s="10" t="s">
        <v>800</v>
      </c>
      <c r="C27" s="39"/>
      <c r="D27" s="16">
        <f>'Unit Totals'!D269</f>
        <v>12</v>
      </c>
      <c r="E27" s="16">
        <f>'Unit Totals'!E269</f>
        <v>0</v>
      </c>
      <c r="F27" s="16">
        <f t="shared" si="0"/>
        <v>12</v>
      </c>
      <c r="G27" s="16">
        <f>'Unit Totals'!G269+2</f>
        <v>27</v>
      </c>
      <c r="H27" s="18">
        <f t="shared" si="1"/>
        <v>0.44444444444444442</v>
      </c>
      <c r="I27" s="16">
        <f>'Unit Totals'!H269</f>
        <v>12</v>
      </c>
    </row>
    <row r="28" spans="1:9" x14ac:dyDescent="0.35">
      <c r="A28" s="14">
        <v>798</v>
      </c>
      <c r="B28" s="10" t="s">
        <v>801</v>
      </c>
      <c r="C28" s="39"/>
      <c r="D28" s="16">
        <f>'Unit Totals'!D306</f>
        <v>0</v>
      </c>
      <c r="E28" s="16">
        <f>'Unit Totals'!E306</f>
        <v>0</v>
      </c>
      <c r="F28" s="16">
        <f t="shared" si="0"/>
        <v>0</v>
      </c>
      <c r="G28" s="16">
        <f>'Unit Totals'!G306+2</f>
        <v>12</v>
      </c>
      <c r="H28" s="18">
        <f t="shared" si="1"/>
        <v>0</v>
      </c>
      <c r="I28" s="16">
        <f>'Unit Totals'!H306</f>
        <v>0</v>
      </c>
    </row>
    <row r="29" spans="1:9" x14ac:dyDescent="0.35">
      <c r="A29" s="14">
        <v>935</v>
      </c>
      <c r="B29" s="10" t="s">
        <v>641</v>
      </c>
      <c r="C29" s="39"/>
      <c r="D29" s="16">
        <f>'Unit Totals'!D326</f>
        <v>0</v>
      </c>
      <c r="E29" s="16">
        <f>'Unit Totals'!E326</f>
        <v>0</v>
      </c>
      <c r="F29" s="16">
        <f t="shared" si="0"/>
        <v>0</v>
      </c>
      <c r="G29" s="16">
        <f>'Unit Totals'!G326+2</f>
        <v>24</v>
      </c>
      <c r="H29" s="18">
        <f t="shared" si="1"/>
        <v>0</v>
      </c>
      <c r="I29" s="16">
        <f>'Unit Totals'!H326</f>
        <v>0</v>
      </c>
    </row>
    <row r="30" spans="1:9" x14ac:dyDescent="0.35">
      <c r="A30" s="14">
        <v>1080</v>
      </c>
      <c r="B30" s="10" t="s">
        <v>802</v>
      </c>
      <c r="C30" s="39"/>
      <c r="D30" s="16">
        <f>'Unit Totals'!D349</f>
        <v>8</v>
      </c>
      <c r="E30" s="16">
        <f>'Unit Totals'!E349</f>
        <v>0</v>
      </c>
      <c r="F30" s="16">
        <f t="shared" si="0"/>
        <v>8</v>
      </c>
      <c r="G30" s="16">
        <f>'Unit Totals'!G349+2</f>
        <v>90</v>
      </c>
      <c r="H30" s="18">
        <f t="shared" si="1"/>
        <v>8.8888888888888892E-2</v>
      </c>
      <c r="I30" s="16">
        <f>'Unit Totals'!H349</f>
        <v>1</v>
      </c>
    </row>
    <row r="31" spans="1:9" x14ac:dyDescent="0.35">
      <c r="A31" s="14">
        <v>1084</v>
      </c>
      <c r="B31" s="10" t="s">
        <v>803</v>
      </c>
      <c r="C31" s="39"/>
      <c r="D31" s="16">
        <f>'Unit Totals'!D351</f>
        <v>9</v>
      </c>
      <c r="E31" s="16">
        <f>'Unit Totals'!E351</f>
        <v>0</v>
      </c>
      <c r="F31" s="16">
        <f t="shared" si="0"/>
        <v>9</v>
      </c>
      <c r="G31" s="16">
        <f>'Unit Totals'!G351+2</f>
        <v>62</v>
      </c>
      <c r="H31" s="18">
        <f t="shared" si="1"/>
        <v>0.14516129032258066</v>
      </c>
      <c r="I31" s="16">
        <f>'Unit Totals'!H351</f>
        <v>0</v>
      </c>
    </row>
    <row r="32" spans="1:9" x14ac:dyDescent="0.35">
      <c r="A32" s="14">
        <v>1200</v>
      </c>
      <c r="B32" s="10" t="s">
        <v>729</v>
      </c>
      <c r="C32" s="39"/>
      <c r="D32" s="16">
        <f>'Unit Totals'!D371</f>
        <v>0</v>
      </c>
      <c r="E32" s="16">
        <f>'Unit Totals'!E371</f>
        <v>0</v>
      </c>
      <c r="F32" s="16">
        <f t="shared" si="0"/>
        <v>0</v>
      </c>
      <c r="G32" s="16">
        <f>'Unit Totals'!G371+2</f>
        <v>18</v>
      </c>
      <c r="H32" s="18">
        <f t="shared" si="1"/>
        <v>0</v>
      </c>
      <c r="I32" s="16">
        <f>'Unit Totals'!H371</f>
        <v>0</v>
      </c>
    </row>
    <row r="33" spans="1:9" x14ac:dyDescent="0.35">
      <c r="A33" s="14">
        <v>1205</v>
      </c>
      <c r="B33" s="10" t="s">
        <v>804</v>
      </c>
      <c r="C33" s="39"/>
      <c r="D33" s="16">
        <f>'Unit Totals'!D372</f>
        <v>1</v>
      </c>
      <c r="E33" s="16">
        <f>'Unit Totals'!E372</f>
        <v>0</v>
      </c>
      <c r="F33" s="16">
        <f t="shared" si="0"/>
        <v>1</v>
      </c>
      <c r="G33" s="16">
        <f>'Unit Totals'!G372+2</f>
        <v>43</v>
      </c>
      <c r="H33" s="18">
        <f t="shared" si="1"/>
        <v>2.3255813953488372E-2</v>
      </c>
      <c r="I33" s="16">
        <f>'Unit Totals'!H372</f>
        <v>1</v>
      </c>
    </row>
    <row r="34" spans="1:9" x14ac:dyDescent="0.35">
      <c r="A34" s="14">
        <v>1231</v>
      </c>
      <c r="B34" s="10" t="s">
        <v>741</v>
      </c>
      <c r="C34" s="39"/>
      <c r="D34" s="16">
        <f>'Unit Totals'!D377</f>
        <v>13</v>
      </c>
      <c r="E34" s="16">
        <f>'Unit Totals'!E377</f>
        <v>0</v>
      </c>
      <c r="F34" s="16">
        <f t="shared" si="0"/>
        <v>13</v>
      </c>
      <c r="G34" s="16">
        <f>'Unit Totals'!G377+2</f>
        <v>24</v>
      </c>
      <c r="H34" s="18">
        <f t="shared" si="1"/>
        <v>0.54166666666666663</v>
      </c>
      <c r="I34" s="16">
        <f>'Unit Totals'!H377</f>
        <v>2</v>
      </c>
    </row>
    <row r="35" spans="1:9" x14ac:dyDescent="0.35">
      <c r="A35" s="14">
        <v>1271</v>
      </c>
      <c r="B35" s="10" t="s">
        <v>755</v>
      </c>
      <c r="C35" s="39"/>
      <c r="D35" s="16">
        <f>'Unit Totals'!D384</f>
        <v>2</v>
      </c>
      <c r="E35" s="16">
        <f>'Unit Totals'!E384</f>
        <v>0</v>
      </c>
      <c r="F35" s="16">
        <f t="shared" si="0"/>
        <v>2</v>
      </c>
      <c r="G35" s="16">
        <f>'Unit Totals'!G384+2</f>
        <v>13</v>
      </c>
      <c r="H35" s="18">
        <f t="shared" si="1"/>
        <v>0.15384615384615385</v>
      </c>
      <c r="I35" s="16">
        <f>'Unit Totals'!H384</f>
        <v>1</v>
      </c>
    </row>
    <row r="36" spans="1:9" x14ac:dyDescent="0.35">
      <c r="A36" s="14">
        <v>1977</v>
      </c>
      <c r="B36" s="10" t="s">
        <v>805</v>
      </c>
      <c r="C36" s="39"/>
      <c r="D36" s="16">
        <f>'Unit Totals'!D389</f>
        <v>29</v>
      </c>
      <c r="E36" s="16">
        <f>'Unit Totals'!E389</f>
        <v>2</v>
      </c>
      <c r="F36" s="16">
        <f t="shared" si="0"/>
        <v>31</v>
      </c>
      <c r="G36" s="16">
        <f>'Unit Totals'!G389+2</f>
        <v>80</v>
      </c>
      <c r="H36" s="18">
        <f t="shared" si="1"/>
        <v>0.38750000000000001</v>
      </c>
      <c r="I36" s="16">
        <f>'Unit Totals'!H389</f>
        <v>1</v>
      </c>
    </row>
    <row r="37" spans="1:9" x14ac:dyDescent="0.35">
      <c r="A37" s="14"/>
      <c r="B37" s="10"/>
      <c r="C37" s="15"/>
      <c r="D37" s="16"/>
      <c r="E37" s="16"/>
      <c r="F37" s="16"/>
      <c r="G37" s="16"/>
      <c r="H37" s="18"/>
      <c r="I37" s="7"/>
    </row>
    <row r="38" spans="1:9" x14ac:dyDescent="0.35">
      <c r="A38" s="14">
        <f>COUNT(A3:A37)</f>
        <v>34</v>
      </c>
      <c r="B38" s="10" t="s">
        <v>777</v>
      </c>
      <c r="C38" s="15"/>
      <c r="D38" s="16">
        <f>SUM(D3:D36)</f>
        <v>499</v>
      </c>
      <c r="E38" s="16">
        <f>SUM(E3:E36)</f>
        <v>25</v>
      </c>
      <c r="F38" s="16">
        <f>SUM(F3:F36)</f>
        <v>524</v>
      </c>
      <c r="G38" s="16">
        <f>SUM(G3:G37)</f>
        <v>1803</v>
      </c>
      <c r="H38" s="18">
        <f t="shared" si="1"/>
        <v>0.29062673322240712</v>
      </c>
      <c r="I38" s="7">
        <f>SUM(I3:I37)</f>
        <v>106</v>
      </c>
    </row>
    <row r="42" spans="1:9" x14ac:dyDescent="0.35">
      <c r="B42" s="1" t="s">
        <v>778</v>
      </c>
      <c r="C42" s="46">
        <f>COUNTIFS(C3:C36,"&gt;=8/1/2026",C3:C36,"&lt;=7/31/2027")</f>
        <v>0</v>
      </c>
    </row>
  </sheetData>
  <sheetProtection algorithmName="SHA-512" hashValue="OCMzDsTogJj8z2kx8/yuraJcBvz0OkqApzRu+/TSJX+d0qoJXyzFVacnlAaIycf5zX45RkX0O8BtuVf2CmtCZg==" saltValue="vNv5HrdxzgexYVgi2mTdew==" spinCount="100000" sheet="1" selectLockedCells="1"/>
  <phoneticPr fontId="2" type="noConversion"/>
  <conditionalFormatting sqref="H3:H36">
    <cfRule type="cellIs" dxfId="14" priority="1" operator="greaterThanOrEqual">
      <formula>1</formula>
    </cfRule>
  </conditionalFormatting>
  <pageMargins left="0.5" right="0.5" top="1.33" bottom="1" header="0.5" footer="0.5"/>
  <pageSetup scale="74" orientation="portrait" r:id="rId1"/>
  <headerFooter>
    <oddHeader>&amp;CAmerican Legion Auxiliary
Department of Illinois
Membership Report 2026 - 2027
District 11</oddHeader>
    <oddFooter>&amp;R&amp;D</oddFooter>
  </headerFooter>
  <ignoredErrors>
    <ignoredError sqref="D38:F38" evalError="1"/>
    <ignoredError sqref="H38" formula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2"/>
  <sheetViews>
    <sheetView zoomScaleNormal="100" workbookViewId="0">
      <selection activeCell="C3" sqref="C3:C26"/>
    </sheetView>
  </sheetViews>
  <sheetFormatPr defaultColWidth="10.81640625" defaultRowHeight="18" x14ac:dyDescent="0.35"/>
  <cols>
    <col min="1" max="1" width="6.6328125" style="2" bestFit="1" customWidth="1"/>
    <col min="2" max="2" width="26.36328125" style="1" bestFit="1" customWidth="1"/>
    <col min="3" max="3" width="17.453125" style="3" bestFit="1" customWidth="1"/>
    <col min="4" max="4" width="9.36328125" style="4" customWidth="1"/>
    <col min="5" max="5" width="8" style="4" customWidth="1"/>
    <col min="6" max="6" width="15.453125" style="4" bestFit="1" customWidth="1"/>
    <col min="7" max="7" width="8.36328125" style="4" bestFit="1" customWidth="1"/>
    <col min="8" max="8" width="10.81640625" style="5" bestFit="1" customWidth="1"/>
    <col min="9" max="9" width="6.81640625" style="6" bestFit="1" customWidth="1"/>
    <col min="10" max="16384" width="10.81640625" style="1"/>
  </cols>
  <sheetData>
    <row r="1" spans="1:9" ht="34.950000000000003" customHeight="1" x14ac:dyDescent="0.35">
      <c r="A1" s="14" t="s">
        <v>770</v>
      </c>
      <c r="B1" s="10" t="s">
        <v>2</v>
      </c>
      <c r="C1" s="11" t="s">
        <v>771</v>
      </c>
      <c r="D1" s="8" t="s">
        <v>3</v>
      </c>
      <c r="E1" s="8" t="s">
        <v>4</v>
      </c>
      <c r="F1" s="12" t="s">
        <v>772</v>
      </c>
      <c r="G1" s="8" t="s">
        <v>773</v>
      </c>
      <c r="H1" s="13" t="s">
        <v>774</v>
      </c>
      <c r="I1" s="9" t="s">
        <v>6</v>
      </c>
    </row>
    <row r="2" spans="1:9" x14ac:dyDescent="0.35">
      <c r="A2" s="10"/>
      <c r="B2" s="10"/>
      <c r="C2" s="10"/>
      <c r="D2" s="10"/>
      <c r="E2" s="10"/>
      <c r="F2" s="10"/>
      <c r="G2" s="10"/>
      <c r="H2" s="7"/>
      <c r="I2" s="7"/>
    </row>
    <row r="3" spans="1:9" x14ac:dyDescent="0.35">
      <c r="A3" s="29">
        <v>33</v>
      </c>
      <c r="B3" s="10" t="s">
        <v>50</v>
      </c>
      <c r="C3" s="39"/>
      <c r="D3" s="16">
        <f>'Unit Totals'!D25</f>
        <v>79</v>
      </c>
      <c r="E3" s="16">
        <f>'Unit Totals'!E25</f>
        <v>0</v>
      </c>
      <c r="F3" s="16">
        <f t="shared" ref="F3:F14" si="0">SUM(D3:E3)</f>
        <v>79</v>
      </c>
      <c r="G3" s="16">
        <f>'Unit Totals'!G25+2</f>
        <v>193</v>
      </c>
      <c r="H3" s="18">
        <f t="shared" ref="H3:H26" si="1">F3/G3</f>
        <v>0.40932642487046633</v>
      </c>
      <c r="I3" s="16">
        <f>'Unit Totals'!H25</f>
        <v>5</v>
      </c>
    </row>
    <row r="4" spans="1:9" x14ac:dyDescent="0.35">
      <c r="A4" s="29">
        <v>66</v>
      </c>
      <c r="B4" s="10" t="s">
        <v>806</v>
      </c>
      <c r="C4" s="39"/>
      <c r="D4" s="16">
        <f>'Unit Totals'!D36</f>
        <v>7</v>
      </c>
      <c r="E4" s="16">
        <f>'Unit Totals'!E36</f>
        <v>1</v>
      </c>
      <c r="F4" s="16">
        <f t="shared" si="0"/>
        <v>8</v>
      </c>
      <c r="G4" s="16">
        <f>'Unit Totals'!G36+2</f>
        <v>56</v>
      </c>
      <c r="H4" s="18">
        <f t="shared" si="1"/>
        <v>0.14285714285714285</v>
      </c>
      <c r="I4" s="16">
        <f>'Unit Totals'!H36</f>
        <v>0</v>
      </c>
    </row>
    <row r="5" spans="1:9" x14ac:dyDescent="0.35">
      <c r="A5" s="14">
        <v>77</v>
      </c>
      <c r="B5" s="10" t="s">
        <v>807</v>
      </c>
      <c r="C5" s="39"/>
      <c r="D5" s="16">
        <f>'Unit Totals'!D44</f>
        <v>104</v>
      </c>
      <c r="E5" s="16">
        <f>'Unit Totals'!E44</f>
        <v>15</v>
      </c>
      <c r="F5" s="16">
        <f t="shared" si="0"/>
        <v>119</v>
      </c>
      <c r="G5" s="16">
        <f>'Unit Totals'!G44+2</f>
        <v>255</v>
      </c>
      <c r="H5" s="18">
        <f t="shared" si="1"/>
        <v>0.46666666666666667</v>
      </c>
      <c r="I5" s="16">
        <f>'Unit Totals'!H44</f>
        <v>3</v>
      </c>
    </row>
    <row r="6" spans="1:9" x14ac:dyDescent="0.35">
      <c r="A6" s="29">
        <v>99</v>
      </c>
      <c r="B6" s="10" t="s">
        <v>112</v>
      </c>
      <c r="C6" s="39"/>
      <c r="D6" s="16">
        <f>'Unit Totals'!D57</f>
        <v>2</v>
      </c>
      <c r="E6" s="16">
        <f>'Unit Totals'!E57</f>
        <v>0</v>
      </c>
      <c r="F6" s="16">
        <f t="shared" si="0"/>
        <v>2</v>
      </c>
      <c r="G6" s="16">
        <f>'Unit Totals'!G57+2</f>
        <v>13</v>
      </c>
      <c r="H6" s="18">
        <f t="shared" si="1"/>
        <v>0.15384615384615385</v>
      </c>
      <c r="I6" s="16">
        <f>'Unit Totals'!H57</f>
        <v>0</v>
      </c>
    </row>
    <row r="7" spans="1:9" x14ac:dyDescent="0.35">
      <c r="A7" s="29">
        <v>181</v>
      </c>
      <c r="B7" s="10" t="s">
        <v>808</v>
      </c>
      <c r="C7" s="39"/>
      <c r="D7" s="16">
        <f>'Unit Totals'!D90</f>
        <v>23</v>
      </c>
      <c r="E7" s="16">
        <f>'Unit Totals'!E90</f>
        <v>8</v>
      </c>
      <c r="F7" s="16">
        <f t="shared" si="0"/>
        <v>31</v>
      </c>
      <c r="G7" s="16">
        <f>'Unit Totals'!G90+2</f>
        <v>34</v>
      </c>
      <c r="H7" s="18">
        <f t="shared" si="1"/>
        <v>0.91176470588235292</v>
      </c>
      <c r="I7" s="16">
        <f>'Unit Totals'!H90</f>
        <v>1</v>
      </c>
    </row>
    <row r="8" spans="1:9" x14ac:dyDescent="0.35">
      <c r="A8" s="29">
        <v>197</v>
      </c>
      <c r="B8" s="10" t="s">
        <v>809</v>
      </c>
      <c r="C8" s="39"/>
      <c r="D8" s="16">
        <f>'Unit Totals'!D96</f>
        <v>0</v>
      </c>
      <c r="E8" s="16">
        <f>'Unit Totals'!E96</f>
        <v>0</v>
      </c>
      <c r="F8" s="16">
        <f t="shared" si="0"/>
        <v>0</v>
      </c>
      <c r="G8" s="16">
        <f>'Unit Totals'!G96+2</f>
        <v>39</v>
      </c>
      <c r="H8" s="18">
        <f t="shared" si="1"/>
        <v>0</v>
      </c>
      <c r="I8" s="16">
        <f>'Unit Totals'!H96</f>
        <v>0</v>
      </c>
    </row>
    <row r="9" spans="1:9" x14ac:dyDescent="0.35">
      <c r="A9" s="29">
        <v>235</v>
      </c>
      <c r="B9" s="10" t="s">
        <v>217</v>
      </c>
      <c r="C9" s="39"/>
      <c r="D9" s="16">
        <f>'Unit Totals'!D109</f>
        <v>16</v>
      </c>
      <c r="E9" s="16">
        <f>'Unit Totals'!E109</f>
        <v>0</v>
      </c>
      <c r="F9" s="16">
        <f t="shared" si="0"/>
        <v>16</v>
      </c>
      <c r="G9" s="16">
        <f>'Unit Totals'!G109+2</f>
        <v>59</v>
      </c>
      <c r="H9" s="18">
        <f t="shared" si="1"/>
        <v>0.2711864406779661</v>
      </c>
      <c r="I9" s="16">
        <f>'Unit Totals'!H109</f>
        <v>3</v>
      </c>
    </row>
    <row r="10" spans="1:9" x14ac:dyDescent="0.35">
      <c r="A10" s="29">
        <v>237</v>
      </c>
      <c r="B10" s="10" t="s">
        <v>810</v>
      </c>
      <c r="C10" s="39"/>
      <c r="D10" s="16">
        <f>'Unit Totals'!D110</f>
        <v>21</v>
      </c>
      <c r="E10" s="16">
        <f>'Unit Totals'!E110</f>
        <v>1</v>
      </c>
      <c r="F10" s="16">
        <f t="shared" si="0"/>
        <v>22</v>
      </c>
      <c r="G10" s="16">
        <f>'Unit Totals'!G110+2</f>
        <v>34</v>
      </c>
      <c r="H10" s="18">
        <f t="shared" si="1"/>
        <v>0.6470588235294118</v>
      </c>
      <c r="I10" s="16">
        <f>'Unit Totals'!H110</f>
        <v>2</v>
      </c>
    </row>
    <row r="11" spans="1:9" x14ac:dyDescent="0.35">
      <c r="A11" s="29">
        <v>294</v>
      </c>
      <c r="B11" s="10" t="s">
        <v>265</v>
      </c>
      <c r="C11" s="39"/>
      <c r="D11" s="16">
        <f>'Unit Totals'!D134</f>
        <v>40</v>
      </c>
      <c r="E11" s="16">
        <f>'Unit Totals'!E134</f>
        <v>2</v>
      </c>
      <c r="F11" s="16">
        <f t="shared" si="0"/>
        <v>42</v>
      </c>
      <c r="G11" s="16">
        <f>'Unit Totals'!G134+2</f>
        <v>48</v>
      </c>
      <c r="H11" s="18">
        <f t="shared" si="1"/>
        <v>0.875</v>
      </c>
      <c r="I11" s="16">
        <f>'Unit Totals'!H134</f>
        <v>5</v>
      </c>
    </row>
    <row r="12" spans="1:9" x14ac:dyDescent="0.35">
      <c r="A12" s="29">
        <v>332</v>
      </c>
      <c r="B12" s="10" t="s">
        <v>811</v>
      </c>
      <c r="C12" s="39"/>
      <c r="D12" s="16">
        <f>'Unit Totals'!D148</f>
        <v>73</v>
      </c>
      <c r="E12" s="16">
        <f>'Unit Totals'!E148</f>
        <v>10</v>
      </c>
      <c r="F12" s="16">
        <f t="shared" si="0"/>
        <v>83</v>
      </c>
      <c r="G12" s="16">
        <f>'Unit Totals'!G148+2</f>
        <v>131</v>
      </c>
      <c r="H12" s="18">
        <f t="shared" si="1"/>
        <v>0.63358778625954193</v>
      </c>
      <c r="I12" s="16">
        <f>'Unit Totals'!H148</f>
        <v>2</v>
      </c>
    </row>
    <row r="13" spans="1:9" x14ac:dyDescent="0.35">
      <c r="A13" s="29">
        <v>337</v>
      </c>
      <c r="B13" s="10" t="s">
        <v>812</v>
      </c>
      <c r="C13" s="39"/>
      <c r="D13" s="16">
        <f>'Unit Totals'!D149</f>
        <v>36</v>
      </c>
      <c r="E13" s="16">
        <f>'Unit Totals'!E149</f>
        <v>8</v>
      </c>
      <c r="F13" s="16">
        <f t="shared" si="0"/>
        <v>44</v>
      </c>
      <c r="G13" s="16">
        <f>'Unit Totals'!G149+2</f>
        <v>80</v>
      </c>
      <c r="H13" s="18">
        <f t="shared" si="1"/>
        <v>0.55000000000000004</v>
      </c>
      <c r="I13" s="16">
        <f>'Unit Totals'!H149</f>
        <v>2</v>
      </c>
    </row>
    <row r="14" spans="1:9" x14ac:dyDescent="0.35">
      <c r="A14" s="29">
        <v>340</v>
      </c>
      <c r="B14" s="10" t="s">
        <v>297</v>
      </c>
      <c r="C14" s="39"/>
      <c r="D14" s="16">
        <f>'Unit Totals'!D150</f>
        <v>4</v>
      </c>
      <c r="E14" s="16">
        <f>'Unit Totals'!E150</f>
        <v>0</v>
      </c>
      <c r="F14" s="16">
        <f t="shared" si="0"/>
        <v>4</v>
      </c>
      <c r="G14" s="16">
        <f>'Unit Totals'!G150+2</f>
        <v>52</v>
      </c>
      <c r="H14" s="18">
        <f t="shared" si="1"/>
        <v>7.6923076923076927E-2</v>
      </c>
      <c r="I14" s="16">
        <f>'Unit Totals'!H150</f>
        <v>1</v>
      </c>
    </row>
    <row r="15" spans="1:9" x14ac:dyDescent="0.35">
      <c r="A15" s="29">
        <v>395</v>
      </c>
      <c r="B15" s="10" t="s">
        <v>813</v>
      </c>
      <c r="C15" s="39"/>
      <c r="D15" s="16">
        <f>'Unit Totals'!D171</f>
        <v>12</v>
      </c>
      <c r="E15" s="16">
        <f>'Unit Totals'!E171</f>
        <v>0</v>
      </c>
      <c r="F15" s="16">
        <f t="shared" ref="F15:F26" si="2">SUM(D15:E15)</f>
        <v>12</v>
      </c>
      <c r="G15" s="16">
        <f>'Unit Totals'!G171+2</f>
        <v>30</v>
      </c>
      <c r="H15" s="18">
        <f t="shared" si="1"/>
        <v>0.4</v>
      </c>
      <c r="I15" s="16">
        <f>'Unit Totals'!HH171</f>
        <v>0</v>
      </c>
    </row>
    <row r="16" spans="1:9" x14ac:dyDescent="0.35">
      <c r="A16" s="29">
        <v>489</v>
      </c>
      <c r="B16" s="10" t="s">
        <v>402</v>
      </c>
      <c r="C16" s="39"/>
      <c r="D16" s="16">
        <f>'Unit Totals'!D204</f>
        <v>18</v>
      </c>
      <c r="E16" s="16">
        <f>'Unit Totals'!E204</f>
        <v>0</v>
      </c>
      <c r="F16" s="16">
        <f t="shared" si="2"/>
        <v>18</v>
      </c>
      <c r="G16" s="16">
        <f>'Unit Totals'!G204+2</f>
        <v>109</v>
      </c>
      <c r="H16" s="18">
        <f t="shared" si="1"/>
        <v>0.16513761467889909</v>
      </c>
      <c r="I16" s="16">
        <f>'Unit Totals'!H204</f>
        <v>1</v>
      </c>
    </row>
    <row r="17" spans="1:9" x14ac:dyDescent="0.35">
      <c r="A17" s="29">
        <v>549</v>
      </c>
      <c r="B17" s="10" t="s">
        <v>814</v>
      </c>
      <c r="C17" s="39"/>
      <c r="D17" s="16">
        <f>'Unit Totals'!D219</f>
        <v>1</v>
      </c>
      <c r="E17" s="16">
        <f>'Unit Totals'!E219</f>
        <v>0</v>
      </c>
      <c r="F17" s="16">
        <f t="shared" si="2"/>
        <v>1</v>
      </c>
      <c r="G17" s="16">
        <f>'Unit Totals'!G219+2</f>
        <v>18</v>
      </c>
      <c r="H17" s="18">
        <f t="shared" si="1"/>
        <v>5.5555555555555552E-2</v>
      </c>
      <c r="I17" s="16">
        <f>'Unit Totals'!H219</f>
        <v>0</v>
      </c>
    </row>
    <row r="18" spans="1:9" x14ac:dyDescent="0.35">
      <c r="A18" s="29">
        <v>570</v>
      </c>
      <c r="B18" s="10" t="s">
        <v>447</v>
      </c>
      <c r="C18" s="39"/>
      <c r="D18" s="16">
        <f>'Unit Totals'!D229</f>
        <v>0</v>
      </c>
      <c r="E18" s="16">
        <f>'Unit Totals'!E229</f>
        <v>0</v>
      </c>
      <c r="F18" s="16">
        <f t="shared" si="2"/>
        <v>0</v>
      </c>
      <c r="G18" s="16">
        <f>'Unit Totals'!G229+2</f>
        <v>23</v>
      </c>
      <c r="H18" s="18">
        <f t="shared" si="1"/>
        <v>0</v>
      </c>
      <c r="I18" s="16">
        <f>'Unit Totals'!H229</f>
        <v>0</v>
      </c>
    </row>
    <row r="19" spans="1:9" x14ac:dyDescent="0.35">
      <c r="A19" s="29">
        <v>654</v>
      </c>
      <c r="B19" s="10" t="s">
        <v>513</v>
      </c>
      <c r="C19" s="39"/>
      <c r="D19" s="16">
        <f>'Unit Totals'!D262</f>
        <v>1</v>
      </c>
      <c r="E19" s="16">
        <f>'Unit Totals'!E262</f>
        <v>0</v>
      </c>
      <c r="F19" s="16">
        <f t="shared" si="2"/>
        <v>1</v>
      </c>
      <c r="G19" s="16">
        <f>'Unit Totals'!G262+2</f>
        <v>15</v>
      </c>
      <c r="H19" s="18">
        <f t="shared" si="1"/>
        <v>6.6666666666666666E-2</v>
      </c>
      <c r="I19" s="16">
        <f>'Unit Totals'!H262</f>
        <v>0</v>
      </c>
    </row>
    <row r="20" spans="1:9" x14ac:dyDescent="0.35">
      <c r="A20" s="29">
        <v>663</v>
      </c>
      <c r="B20" s="10" t="s">
        <v>815</v>
      </c>
      <c r="C20" s="39"/>
      <c r="D20" s="16">
        <f>'Unit Totals'!D264</f>
        <v>2</v>
      </c>
      <c r="E20" s="16">
        <f>'Unit Totals'!E264</f>
        <v>0</v>
      </c>
      <c r="F20" s="16">
        <f t="shared" si="2"/>
        <v>2</v>
      </c>
      <c r="G20" s="16">
        <f>'Unit Totals'!G264+2</f>
        <v>25</v>
      </c>
      <c r="H20" s="18">
        <f t="shared" si="1"/>
        <v>0.08</v>
      </c>
      <c r="I20" s="16">
        <f>'Unit Totals'!H264</f>
        <v>2</v>
      </c>
    </row>
    <row r="21" spans="1:9" x14ac:dyDescent="0.35">
      <c r="A21" s="29">
        <v>675</v>
      </c>
      <c r="B21" s="10" t="s">
        <v>523</v>
      </c>
      <c r="C21" s="39"/>
      <c r="D21" s="16">
        <f>'Unit Totals'!D267</f>
        <v>13</v>
      </c>
      <c r="E21" s="16">
        <f>'Unit Totals'!E267</f>
        <v>2</v>
      </c>
      <c r="F21" s="16">
        <f t="shared" si="2"/>
        <v>15</v>
      </c>
      <c r="G21" s="16">
        <f>'Unit Totals'!G267+2</f>
        <v>63</v>
      </c>
      <c r="H21" s="18">
        <f t="shared" si="1"/>
        <v>0.23809523809523808</v>
      </c>
      <c r="I21" s="16">
        <f>'Unit Totals'!H267</f>
        <v>1</v>
      </c>
    </row>
    <row r="22" spans="1:9" x14ac:dyDescent="0.35">
      <c r="A22" s="29">
        <v>676</v>
      </c>
      <c r="B22" s="10" t="s">
        <v>816</v>
      </c>
      <c r="C22" s="39"/>
      <c r="D22" s="16">
        <f>'Unit Totals'!D268</f>
        <v>14</v>
      </c>
      <c r="E22" s="16">
        <f>'Unit Totals'!E268</f>
        <v>8</v>
      </c>
      <c r="F22" s="16">
        <f t="shared" si="2"/>
        <v>22</v>
      </c>
      <c r="G22" s="16">
        <f>'Unit Totals'!G268+2</f>
        <v>59</v>
      </c>
      <c r="H22" s="18">
        <f t="shared" si="1"/>
        <v>0.3728813559322034</v>
      </c>
      <c r="I22" s="16">
        <f>'Unit Totals'!H268</f>
        <v>3</v>
      </c>
    </row>
    <row r="23" spans="1:9" x14ac:dyDescent="0.35">
      <c r="A23" s="29">
        <v>1010</v>
      </c>
      <c r="B23" s="10" t="s">
        <v>817</v>
      </c>
      <c r="C23" s="39"/>
      <c r="D23" s="16">
        <f>'Unit Totals'!D338</f>
        <v>6</v>
      </c>
      <c r="E23" s="16">
        <f>'Unit Totals'!E338</f>
        <v>11</v>
      </c>
      <c r="F23" s="16">
        <f t="shared" si="2"/>
        <v>17</v>
      </c>
      <c r="G23" s="16">
        <f>'Unit Totals'!G338+2</f>
        <v>25</v>
      </c>
      <c r="H23" s="18">
        <f t="shared" si="1"/>
        <v>0.68</v>
      </c>
      <c r="I23" s="16">
        <f>'Unit Totals'!H338</f>
        <v>1</v>
      </c>
    </row>
    <row r="24" spans="1:9" x14ac:dyDescent="0.35">
      <c r="A24" s="29">
        <v>1121</v>
      </c>
      <c r="B24" s="10" t="s">
        <v>1009</v>
      </c>
      <c r="C24" s="39"/>
      <c r="D24" s="16">
        <f>'Unit Totals'!D354</f>
        <v>0</v>
      </c>
      <c r="E24" s="16">
        <f>'Unit Totals'!E354</f>
        <v>0</v>
      </c>
      <c r="F24" s="16">
        <f t="shared" ref="F24" si="3">SUM(D24:E24)</f>
        <v>0</v>
      </c>
      <c r="G24" s="16">
        <f>'Unit Totals'!G354+2</f>
        <v>27</v>
      </c>
      <c r="H24" s="18">
        <f t="shared" si="1"/>
        <v>0</v>
      </c>
      <c r="I24" s="16"/>
    </row>
    <row r="25" spans="1:9" x14ac:dyDescent="0.35">
      <c r="A25" s="29">
        <v>1188</v>
      </c>
      <c r="B25" s="10" t="s">
        <v>719</v>
      </c>
      <c r="C25" s="39"/>
      <c r="D25" s="16">
        <f>'Unit Totals'!D366</f>
        <v>7</v>
      </c>
      <c r="E25" s="16">
        <f>'Unit Totals'!E366</f>
        <v>0</v>
      </c>
      <c r="F25" s="16">
        <f t="shared" si="2"/>
        <v>7</v>
      </c>
      <c r="G25" s="16">
        <f>'Unit Totals'!G366+2</f>
        <v>13</v>
      </c>
      <c r="H25" s="18">
        <f t="shared" si="1"/>
        <v>0.53846153846153844</v>
      </c>
      <c r="I25" s="16">
        <f>'Unit Totals'!H366</f>
        <v>7</v>
      </c>
    </row>
    <row r="26" spans="1:9" x14ac:dyDescent="0.35">
      <c r="A26" s="29">
        <v>1207</v>
      </c>
      <c r="B26" s="10" t="s">
        <v>818</v>
      </c>
      <c r="C26" s="39"/>
      <c r="D26" s="16">
        <f>'Unit Totals'!D373</f>
        <v>49</v>
      </c>
      <c r="E26" s="16">
        <f>'Unit Totals'!E373</f>
        <v>4</v>
      </c>
      <c r="F26" s="16">
        <f t="shared" si="2"/>
        <v>53</v>
      </c>
      <c r="G26" s="16">
        <f>'Unit Totals'!G373+2</f>
        <v>173</v>
      </c>
      <c r="H26" s="18">
        <f t="shared" si="1"/>
        <v>0.30635838150289019</v>
      </c>
      <c r="I26" s="16">
        <f>'Unit Totals'!H373</f>
        <v>6</v>
      </c>
    </row>
    <row r="27" spans="1:9" x14ac:dyDescent="0.35">
      <c r="A27" s="28"/>
      <c r="B27" s="10"/>
      <c r="C27" s="15"/>
      <c r="D27" s="16"/>
      <c r="E27" s="16"/>
      <c r="F27" s="16"/>
      <c r="G27" s="16"/>
      <c r="H27" s="19"/>
      <c r="I27" s="7"/>
    </row>
    <row r="28" spans="1:9" x14ac:dyDescent="0.35">
      <c r="A28" s="14">
        <f>COUNT(A3:A27)</f>
        <v>24</v>
      </c>
      <c r="B28" s="10" t="s">
        <v>777</v>
      </c>
      <c r="C28" s="15"/>
      <c r="D28" s="16">
        <f>SUM(D3:D26)</f>
        <v>528</v>
      </c>
      <c r="E28" s="16">
        <f>SUM(E3:E26)</f>
        <v>70</v>
      </c>
      <c r="F28" s="16">
        <f>SUM(F3:F26)</f>
        <v>598</v>
      </c>
      <c r="G28" s="16">
        <f>SUM(G3:G26)</f>
        <v>1574</v>
      </c>
      <c r="H28" s="19">
        <f>F28/G28</f>
        <v>0.37992376111817028</v>
      </c>
      <c r="I28" s="7">
        <f>SUM(I3:I27)</f>
        <v>45</v>
      </c>
    </row>
    <row r="32" spans="1:9" x14ac:dyDescent="0.35">
      <c r="B32" s="1" t="s">
        <v>778</v>
      </c>
      <c r="C32" s="46">
        <f>COUNTIFS(C3:C26,"&gt;=8/1/2026",C3:C26,"&lt;=7/31/2027")</f>
        <v>0</v>
      </c>
    </row>
  </sheetData>
  <sheetProtection algorithmName="SHA-512" hashValue="0yubGYX4lCjP502YQxhlesELW73MQ7gfhuuI0q2jDG4JPefOIHEDHrOK4NMBU2FP/DuvdrrcBu7BqZd8jbQJJg==" saltValue="g0irxuvZeXA9DsNc33dM9Q==" spinCount="100000" sheet="1" selectLockedCells="1"/>
  <phoneticPr fontId="2" type="noConversion"/>
  <conditionalFormatting sqref="H3:H26">
    <cfRule type="cellIs" dxfId="13" priority="1" operator="greaterThanOrEqual">
      <formula>1</formula>
    </cfRule>
  </conditionalFormatting>
  <pageMargins left="0.5" right="0.5" top="1.33" bottom="1" header="0.5" footer="0.5"/>
  <pageSetup scale="70" orientation="portrait" r:id="rId1"/>
  <headerFooter>
    <oddHeader>&amp;CAmerican Legion Auxiliary
Department of Illinois
Membership Report 2026 - 2027
District 12</oddHeader>
    <oddFooter>&amp;R&amp;D</oddFooter>
  </headerFooter>
  <ignoredErrors>
    <ignoredError sqref="H28" formula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26"/>
  <sheetViews>
    <sheetView zoomScaleNormal="100" workbookViewId="0">
      <selection activeCell="C3" sqref="C3:C16"/>
    </sheetView>
  </sheetViews>
  <sheetFormatPr defaultColWidth="10.81640625" defaultRowHeight="18" x14ac:dyDescent="0.35"/>
  <cols>
    <col min="1" max="1" width="6.6328125" style="2" bestFit="1" customWidth="1"/>
    <col min="2" max="2" width="14" style="1" bestFit="1" customWidth="1"/>
    <col min="3" max="3" width="19.453125" style="3" bestFit="1" customWidth="1"/>
    <col min="4" max="4" width="13.36328125" style="4" bestFit="1" customWidth="1"/>
    <col min="5" max="5" width="13" style="4" bestFit="1" customWidth="1"/>
    <col min="6" max="6" width="15.453125" style="4" bestFit="1" customWidth="1"/>
    <col min="7" max="7" width="5.6328125" style="4" bestFit="1" customWidth="1"/>
    <col min="8" max="8" width="10.81640625" style="5" bestFit="1" customWidth="1"/>
    <col min="9" max="9" width="6.81640625" style="6" bestFit="1" customWidth="1"/>
    <col min="10" max="16384" width="10.81640625" style="1"/>
  </cols>
  <sheetData>
    <row r="1" spans="1:9" ht="34.950000000000003" customHeight="1" x14ac:dyDescent="0.35">
      <c r="A1" s="14" t="s">
        <v>770</v>
      </c>
      <c r="B1" s="10" t="s">
        <v>2</v>
      </c>
      <c r="C1" s="11" t="s">
        <v>771</v>
      </c>
      <c r="D1" s="8" t="s">
        <v>3</v>
      </c>
      <c r="E1" s="8" t="s">
        <v>4</v>
      </c>
      <c r="F1" s="12" t="s">
        <v>772</v>
      </c>
      <c r="G1" s="8" t="s">
        <v>773</v>
      </c>
      <c r="H1" s="13" t="s">
        <v>774</v>
      </c>
      <c r="I1" s="9" t="s">
        <v>6</v>
      </c>
    </row>
    <row r="2" spans="1:9" x14ac:dyDescent="0.35">
      <c r="A2" s="14"/>
      <c r="B2" s="10"/>
      <c r="C2" s="39"/>
      <c r="D2" s="16"/>
      <c r="E2" s="16"/>
      <c r="F2" s="16"/>
      <c r="G2" s="16"/>
      <c r="H2" s="19"/>
      <c r="I2" s="7"/>
    </row>
    <row r="3" spans="1:9" x14ac:dyDescent="0.35">
      <c r="A3" s="14">
        <v>12</v>
      </c>
      <c r="B3" s="10" t="s">
        <v>22</v>
      </c>
      <c r="C3" s="39"/>
      <c r="D3" s="16">
        <f>'Unit Totals'!D11</f>
        <v>15</v>
      </c>
      <c r="E3" s="16">
        <f>'Unit Totals'!E11</f>
        <v>0</v>
      </c>
      <c r="F3" s="16">
        <f t="shared" ref="F3:F16" si="0">SUM(D3:E3)</f>
        <v>15</v>
      </c>
      <c r="G3" s="16">
        <f>'Unit Totals'!G11+2</f>
        <v>26</v>
      </c>
      <c r="H3" s="18">
        <f t="shared" ref="H3:H16" si="1">F3/G3</f>
        <v>0.57692307692307687</v>
      </c>
      <c r="I3" s="16">
        <f>'Unit Totals'!H11</f>
        <v>3</v>
      </c>
    </row>
    <row r="4" spans="1:9" x14ac:dyDescent="0.35">
      <c r="A4" s="14">
        <v>83</v>
      </c>
      <c r="B4" s="10" t="s">
        <v>819</v>
      </c>
      <c r="C4" s="39"/>
      <c r="D4" s="16">
        <f>'Unit Totals'!D48</f>
        <v>10</v>
      </c>
      <c r="E4" s="16">
        <f>'Unit Totals'!E48</f>
        <v>0</v>
      </c>
      <c r="F4" s="16">
        <f t="shared" si="0"/>
        <v>10</v>
      </c>
      <c r="G4" s="16">
        <f>'Unit Totals'!G48+2</f>
        <v>29</v>
      </c>
      <c r="H4" s="18">
        <f t="shared" si="1"/>
        <v>0.34482758620689657</v>
      </c>
      <c r="I4" s="16">
        <f>'Unit Totals'!H48</f>
        <v>3</v>
      </c>
    </row>
    <row r="5" spans="1:9" x14ac:dyDescent="0.35">
      <c r="A5" s="14">
        <v>193</v>
      </c>
      <c r="B5" s="10" t="s">
        <v>820</v>
      </c>
      <c r="C5" s="39"/>
      <c r="D5" s="16">
        <f>'Unit Totals'!D95</f>
        <v>15</v>
      </c>
      <c r="E5" s="16">
        <f>'Unit Totals'!E95</f>
        <v>0</v>
      </c>
      <c r="F5" s="16">
        <f t="shared" si="0"/>
        <v>15</v>
      </c>
      <c r="G5" s="16">
        <f>'Unit Totals'!G95+2</f>
        <v>21</v>
      </c>
      <c r="H5" s="18">
        <f>F5/G5</f>
        <v>0.7142857142857143</v>
      </c>
      <c r="I5" s="16">
        <f>'Unit Totals'!H95</f>
        <v>0</v>
      </c>
    </row>
    <row r="6" spans="1:9" x14ac:dyDescent="0.35">
      <c r="A6" s="14">
        <v>296</v>
      </c>
      <c r="B6" s="10" t="s">
        <v>267</v>
      </c>
      <c r="C6" s="39"/>
      <c r="D6" s="16">
        <f>'Unit Totals'!D135</f>
        <v>77</v>
      </c>
      <c r="E6" s="16">
        <f>'Unit Totals'!E135</f>
        <v>7</v>
      </c>
      <c r="F6" s="16">
        <f t="shared" si="0"/>
        <v>84</v>
      </c>
      <c r="G6" s="16">
        <f>'Unit Totals'!G135+2</f>
        <v>156</v>
      </c>
      <c r="H6" s="18">
        <f t="shared" si="1"/>
        <v>0.53846153846153844</v>
      </c>
      <c r="I6" s="16">
        <f>'Unit Totals'!H135</f>
        <v>0</v>
      </c>
    </row>
    <row r="7" spans="1:9" x14ac:dyDescent="0.35">
      <c r="A7" s="14">
        <v>402</v>
      </c>
      <c r="B7" s="10" t="s">
        <v>342</v>
      </c>
      <c r="C7" s="39"/>
      <c r="D7" s="16">
        <f>'Unit Totals'!D174</f>
        <v>0</v>
      </c>
      <c r="E7" s="16">
        <f>'Unit Totals'!E174</f>
        <v>0</v>
      </c>
      <c r="F7" s="16">
        <f t="shared" si="0"/>
        <v>0</v>
      </c>
      <c r="G7" s="16">
        <f>'Unit Totals'!G174+2</f>
        <v>11</v>
      </c>
      <c r="H7" s="18">
        <f t="shared" si="1"/>
        <v>0</v>
      </c>
      <c r="I7" s="16">
        <f>'Unit Totals'!H174</f>
        <v>0</v>
      </c>
    </row>
    <row r="8" spans="1:9" x14ac:dyDescent="0.35">
      <c r="A8" s="14">
        <v>453</v>
      </c>
      <c r="B8" s="10" t="s">
        <v>821</v>
      </c>
      <c r="C8" s="39"/>
      <c r="D8" s="16">
        <f>'Unit Totals'!D191</f>
        <v>1</v>
      </c>
      <c r="E8" s="16">
        <f>'Unit Totals'!E191</f>
        <v>0</v>
      </c>
      <c r="F8" s="16">
        <f t="shared" si="0"/>
        <v>1</v>
      </c>
      <c r="G8" s="16">
        <f>'Unit Totals'!G191+2</f>
        <v>10</v>
      </c>
      <c r="H8" s="18">
        <f t="shared" si="1"/>
        <v>0.1</v>
      </c>
      <c r="I8" s="16">
        <f>'Unit Totals'!H191</f>
        <v>1</v>
      </c>
    </row>
    <row r="9" spans="1:9" x14ac:dyDescent="0.35">
      <c r="A9" s="14">
        <v>464</v>
      </c>
      <c r="B9" s="10" t="s">
        <v>822</v>
      </c>
      <c r="C9" s="39"/>
      <c r="D9" s="16">
        <f>'Unit Totals'!D196</f>
        <v>10</v>
      </c>
      <c r="E9" s="16">
        <f>'Unit Totals'!E196</f>
        <v>11</v>
      </c>
      <c r="F9" s="16">
        <f t="shared" si="0"/>
        <v>21</v>
      </c>
      <c r="G9" s="16">
        <f>'Unit Totals'!G196+2</f>
        <v>38</v>
      </c>
      <c r="H9" s="18">
        <f t="shared" si="1"/>
        <v>0.55263157894736847</v>
      </c>
      <c r="I9" s="16">
        <f>'Unit Totals'!H196</f>
        <v>4</v>
      </c>
    </row>
    <row r="10" spans="1:9" x14ac:dyDescent="0.35">
      <c r="A10" s="14">
        <v>574</v>
      </c>
      <c r="B10" s="10" t="s">
        <v>451</v>
      </c>
      <c r="C10" s="39"/>
      <c r="D10" s="16">
        <f>'Unit Totals'!D231</f>
        <v>7</v>
      </c>
      <c r="E10" s="16">
        <f>'Unit Totals'!E231</f>
        <v>0</v>
      </c>
      <c r="F10" s="16">
        <f t="shared" si="0"/>
        <v>7</v>
      </c>
      <c r="G10" s="16">
        <f>'Unit Totals'!G231+2</f>
        <v>11</v>
      </c>
      <c r="H10" s="18">
        <f t="shared" si="1"/>
        <v>0.63636363636363635</v>
      </c>
      <c r="I10" s="16">
        <f>'Unit Totals'!H231</f>
        <v>0</v>
      </c>
    </row>
    <row r="11" spans="1:9" x14ac:dyDescent="0.35">
      <c r="A11" s="14">
        <v>577</v>
      </c>
      <c r="B11" s="10" t="s">
        <v>823</v>
      </c>
      <c r="C11" s="39"/>
      <c r="D11" s="16">
        <f>'Unit Totals'!D232</f>
        <v>5</v>
      </c>
      <c r="E11" s="16">
        <f>'Unit Totals'!E232</f>
        <v>1</v>
      </c>
      <c r="F11" s="16">
        <f t="shared" si="0"/>
        <v>6</v>
      </c>
      <c r="G11" s="16">
        <f>'Unit Totals'!G232+2</f>
        <v>57</v>
      </c>
      <c r="H11" s="18">
        <f t="shared" si="1"/>
        <v>0.10526315789473684</v>
      </c>
      <c r="I11" s="16">
        <f>'Unit Totals'!H232</f>
        <v>6</v>
      </c>
    </row>
    <row r="12" spans="1:9" x14ac:dyDescent="0.35">
      <c r="A12" s="14">
        <v>720</v>
      </c>
      <c r="B12" s="10" t="s">
        <v>824</v>
      </c>
      <c r="C12" s="39"/>
      <c r="D12" s="16">
        <f>'Unit Totals'!D285</f>
        <v>3</v>
      </c>
      <c r="E12" s="16">
        <f>'Unit Totals'!E285</f>
        <v>0</v>
      </c>
      <c r="F12" s="16">
        <f t="shared" si="0"/>
        <v>3</v>
      </c>
      <c r="G12" s="16">
        <f>'Unit Totals'!G285+2</f>
        <v>15</v>
      </c>
      <c r="H12" s="18">
        <f t="shared" si="1"/>
        <v>0.2</v>
      </c>
      <c r="I12" s="16">
        <f>'Unit Totals'!H285</f>
        <v>3</v>
      </c>
    </row>
    <row r="13" spans="1:9" x14ac:dyDescent="0.35">
      <c r="A13" s="14">
        <v>739</v>
      </c>
      <c r="B13" s="10" t="s">
        <v>571</v>
      </c>
      <c r="C13" s="39"/>
      <c r="D13" s="16">
        <f>'Unit Totals'!D291</f>
        <v>15</v>
      </c>
      <c r="E13" s="16">
        <f>'Unit Totals'!E291</f>
        <v>0</v>
      </c>
      <c r="F13" s="16">
        <f t="shared" si="0"/>
        <v>15</v>
      </c>
      <c r="G13" s="16">
        <f>'Unit Totals'!G291+2</f>
        <v>18</v>
      </c>
      <c r="H13" s="18">
        <f t="shared" si="1"/>
        <v>0.83333333333333337</v>
      </c>
      <c r="I13" s="16">
        <f>'Unit Totals'!H291</f>
        <v>0</v>
      </c>
    </row>
    <row r="14" spans="1:9" x14ac:dyDescent="0.35">
      <c r="A14" s="14">
        <v>902</v>
      </c>
      <c r="B14" s="10" t="s">
        <v>623</v>
      </c>
      <c r="C14" s="39"/>
      <c r="D14" s="16">
        <f>'Unit Totals'!D317</f>
        <v>36</v>
      </c>
      <c r="E14" s="16">
        <f>'Unit Totals'!E317</f>
        <v>0</v>
      </c>
      <c r="F14" s="16">
        <f t="shared" si="0"/>
        <v>36</v>
      </c>
      <c r="G14" s="16">
        <f>'Unit Totals'!G317+2</f>
        <v>67</v>
      </c>
      <c r="H14" s="18">
        <f t="shared" si="1"/>
        <v>0.53731343283582089</v>
      </c>
      <c r="I14" s="16">
        <f>'Unit Totals'!H317</f>
        <v>8</v>
      </c>
    </row>
    <row r="15" spans="1:9" x14ac:dyDescent="0.35">
      <c r="A15" s="14">
        <v>1014</v>
      </c>
      <c r="B15" s="10" t="s">
        <v>667</v>
      </c>
      <c r="C15" s="39"/>
      <c r="D15" s="16">
        <f>'Unit Totals'!D339</f>
        <v>1</v>
      </c>
      <c r="E15" s="16">
        <f>'Unit Totals'!E339</f>
        <v>0</v>
      </c>
      <c r="F15" s="16">
        <f t="shared" si="0"/>
        <v>1</v>
      </c>
      <c r="G15" s="16">
        <f>'Unit Totals'!G339+2</f>
        <v>20</v>
      </c>
      <c r="H15" s="18">
        <f t="shared" si="1"/>
        <v>0.05</v>
      </c>
      <c r="I15" s="16">
        <f>'Unit Totals'!H339</f>
        <v>1</v>
      </c>
    </row>
    <row r="16" spans="1:9" x14ac:dyDescent="0.35">
      <c r="A16" s="14">
        <v>1225</v>
      </c>
      <c r="B16" s="10" t="s">
        <v>737</v>
      </c>
      <c r="C16" s="39"/>
      <c r="D16" s="16">
        <f>'Unit Totals'!D375</f>
        <v>15</v>
      </c>
      <c r="E16" s="16">
        <f>'Unit Totals'!E375</f>
        <v>0</v>
      </c>
      <c r="F16" s="16">
        <f t="shared" si="0"/>
        <v>15</v>
      </c>
      <c r="G16" s="16">
        <f>'Unit Totals'!G375+2</f>
        <v>41</v>
      </c>
      <c r="H16" s="18">
        <f t="shared" si="1"/>
        <v>0.36585365853658536</v>
      </c>
      <c r="I16" s="16">
        <f>'Unit Totals'!H375</f>
        <v>0</v>
      </c>
    </row>
    <row r="17" spans="1:9" x14ac:dyDescent="0.35">
      <c r="A17" s="14"/>
      <c r="B17" s="10"/>
      <c r="C17" s="15"/>
      <c r="D17" s="16"/>
      <c r="E17" s="16"/>
      <c r="F17" s="16"/>
      <c r="G17" s="16"/>
      <c r="H17" s="19"/>
      <c r="I17" s="7"/>
    </row>
    <row r="18" spans="1:9" x14ac:dyDescent="0.35">
      <c r="A18" s="14">
        <f>COUNT(A3:A17)</f>
        <v>14</v>
      </c>
      <c r="B18" s="10" t="s">
        <v>777</v>
      </c>
      <c r="C18" s="15"/>
      <c r="D18" s="16">
        <f>SUM(D3:D16)</f>
        <v>210</v>
      </c>
      <c r="E18" s="16">
        <f>SUM(E3:E16)</f>
        <v>19</v>
      </c>
      <c r="F18" s="16">
        <f>SUM(F3:F16)</f>
        <v>229</v>
      </c>
      <c r="G18" s="16">
        <f>SUM(G3:G17)</f>
        <v>520</v>
      </c>
      <c r="H18" s="19">
        <f>F18/G18</f>
        <v>0.44038461538461537</v>
      </c>
      <c r="I18" s="7">
        <f>SUM(I3:I17)</f>
        <v>29</v>
      </c>
    </row>
    <row r="22" spans="1:9" x14ac:dyDescent="0.35">
      <c r="B22" s="1" t="s">
        <v>778</v>
      </c>
      <c r="C22" s="46">
        <f>COUNTIFS(C3:C16,"&gt;=8/1/2026",C3:C16,"&lt;=7/31/2027")</f>
        <v>0</v>
      </c>
    </row>
    <row r="26" spans="1:9" x14ac:dyDescent="0.35">
      <c r="A26" s="6"/>
    </row>
  </sheetData>
  <sheetProtection algorithmName="SHA-512" hashValue="i9kEfXVonQCGuq2LLKOmroTHlgDo0MFIGqsjdvZgJKNLuJf5+v3OlfsukkFVElS6wOh/I5P+F5VPmDRCvp+hLg==" saltValue="JUUP3A5cI4zP70CPV3hrMw==" spinCount="100000" sheet="1" selectLockedCells="1"/>
  <phoneticPr fontId="2" type="noConversion"/>
  <conditionalFormatting sqref="H3:H16">
    <cfRule type="cellIs" dxfId="12" priority="1" operator="greaterThanOrEqual">
      <formula>1</formula>
    </cfRule>
  </conditionalFormatting>
  <pageMargins left="0.5" right="0.5" top="1.33" bottom="1" header="0.5" footer="0.5"/>
  <pageSetup scale="74" orientation="portrait" r:id="rId1"/>
  <headerFooter>
    <oddHeader>&amp;CAmerican Legion Auxiliary
Department of Illinois
Membership Report 2026 - 2027
District 13</oddHeader>
    <oddFooter>&amp;R&amp;D</oddFooter>
  </headerFooter>
  <ignoredErrors>
    <ignoredError sqref="H18" formula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28"/>
  <sheetViews>
    <sheetView zoomScaleNormal="100" workbookViewId="0">
      <selection activeCell="C3" sqref="C3"/>
    </sheetView>
  </sheetViews>
  <sheetFormatPr defaultColWidth="10.81640625" defaultRowHeight="18" x14ac:dyDescent="0.35"/>
  <cols>
    <col min="1" max="1" width="6.6328125" style="2" bestFit="1" customWidth="1"/>
    <col min="2" max="2" width="14" style="1" bestFit="1" customWidth="1"/>
    <col min="3" max="3" width="18.453125" style="3" bestFit="1" customWidth="1"/>
    <col min="4" max="4" width="13.36328125" style="4" bestFit="1" customWidth="1"/>
    <col min="5" max="5" width="13" style="4" bestFit="1" customWidth="1"/>
    <col min="6" max="6" width="15" style="4" bestFit="1" customWidth="1"/>
    <col min="7" max="7" width="8.36328125" style="4" bestFit="1" customWidth="1"/>
    <col min="8" max="8" width="10.81640625" style="5" bestFit="1" customWidth="1"/>
    <col min="9" max="9" width="7.36328125" style="6" bestFit="1" customWidth="1"/>
    <col min="10" max="16384" width="10.81640625" style="1"/>
  </cols>
  <sheetData>
    <row r="1" spans="1:9" ht="34.950000000000003" customHeight="1" x14ac:dyDescent="0.35">
      <c r="A1" s="14" t="s">
        <v>770</v>
      </c>
      <c r="B1" s="10" t="s">
        <v>2</v>
      </c>
      <c r="C1" s="11" t="s">
        <v>771</v>
      </c>
      <c r="D1" s="8" t="s">
        <v>3</v>
      </c>
      <c r="E1" s="8" t="s">
        <v>4</v>
      </c>
      <c r="F1" s="12" t="s">
        <v>772</v>
      </c>
      <c r="G1" s="8" t="s">
        <v>773</v>
      </c>
      <c r="H1" s="13" t="s">
        <v>774</v>
      </c>
      <c r="I1" s="9" t="s">
        <v>6</v>
      </c>
    </row>
    <row r="2" spans="1:9" x14ac:dyDescent="0.35">
      <c r="A2" s="10"/>
      <c r="B2" s="10"/>
      <c r="C2" s="10"/>
      <c r="D2" s="10"/>
      <c r="E2" s="10"/>
      <c r="F2" s="10"/>
      <c r="G2" s="10"/>
      <c r="H2" s="7"/>
      <c r="I2" s="7"/>
    </row>
    <row r="3" spans="1:9" x14ac:dyDescent="0.35">
      <c r="A3" s="14">
        <v>6</v>
      </c>
      <c r="B3" s="10" t="s">
        <v>825</v>
      </c>
      <c r="C3" s="39"/>
      <c r="D3" s="16">
        <f>'Unit Totals'!D8</f>
        <v>26</v>
      </c>
      <c r="E3" s="16">
        <f>'Unit Totals'!E8</f>
        <v>0</v>
      </c>
      <c r="F3" s="16">
        <f t="shared" ref="F3:F12" si="0">SUM(D3:E3)</f>
        <v>26</v>
      </c>
      <c r="G3" s="16">
        <f>'Unit Totals'!G8+2</f>
        <v>60</v>
      </c>
      <c r="H3" s="18">
        <f t="shared" ref="H3:H12" si="1">F3/G3</f>
        <v>0.43333333333333335</v>
      </c>
      <c r="I3" s="16">
        <f>'Unit Totals'!H8</f>
        <v>7</v>
      </c>
    </row>
    <row r="4" spans="1:9" x14ac:dyDescent="0.35">
      <c r="A4" s="14">
        <v>121</v>
      </c>
      <c r="B4" s="10" t="s">
        <v>826</v>
      </c>
      <c r="C4" s="39"/>
      <c r="D4" s="16">
        <f>'Unit Totals'!D66</f>
        <v>23</v>
      </c>
      <c r="E4" s="16">
        <f>'Unit Totals'!E66</f>
        <v>3</v>
      </c>
      <c r="F4" s="16">
        <f t="shared" si="0"/>
        <v>26</v>
      </c>
      <c r="G4" s="16">
        <f>'Unit Totals'!G66+2</f>
        <v>49</v>
      </c>
      <c r="H4" s="18">
        <f t="shared" si="1"/>
        <v>0.53061224489795922</v>
      </c>
      <c r="I4" s="16">
        <f>'Unit Totals'!H66</f>
        <v>0</v>
      </c>
    </row>
    <row r="5" spans="1:9" x14ac:dyDescent="0.35">
      <c r="A5" s="14">
        <v>136</v>
      </c>
      <c r="B5" s="10" t="s">
        <v>827</v>
      </c>
      <c r="C5" s="39"/>
      <c r="D5" s="16">
        <f>'Unit Totals'!D74</f>
        <v>44</v>
      </c>
      <c r="E5" s="16">
        <f>'Unit Totals'!E74</f>
        <v>0</v>
      </c>
      <c r="F5" s="16">
        <f t="shared" si="0"/>
        <v>44</v>
      </c>
      <c r="G5" s="16">
        <f>'Unit Totals'!G74+2</f>
        <v>98</v>
      </c>
      <c r="H5" s="18">
        <f t="shared" si="1"/>
        <v>0.44897959183673469</v>
      </c>
      <c r="I5" s="16">
        <f>'Unit Totals'!H74</f>
        <v>1</v>
      </c>
    </row>
    <row r="6" spans="1:9" x14ac:dyDescent="0.35">
      <c r="A6" s="14">
        <v>189</v>
      </c>
      <c r="B6" s="10" t="s">
        <v>828</v>
      </c>
      <c r="C6" s="39"/>
      <c r="D6" s="16">
        <f>'Unit Totals'!D92</f>
        <v>0</v>
      </c>
      <c r="E6" s="16">
        <f>'Unit Totals'!E92</f>
        <v>0</v>
      </c>
      <c r="F6" s="16">
        <f t="shared" si="0"/>
        <v>0</v>
      </c>
      <c r="G6" s="16">
        <f>'Unit Totals'!G92+2</f>
        <v>16</v>
      </c>
      <c r="H6" s="18">
        <f t="shared" si="1"/>
        <v>0</v>
      </c>
      <c r="I6" s="16">
        <f>'Unit Totals'!H92</f>
        <v>0</v>
      </c>
    </row>
    <row r="7" spans="1:9" x14ac:dyDescent="0.35">
      <c r="A7" s="14">
        <v>227</v>
      </c>
      <c r="B7" s="10" t="s">
        <v>211</v>
      </c>
      <c r="C7" s="39"/>
      <c r="D7" s="16">
        <f>'Unit Totals'!D106</f>
        <v>0</v>
      </c>
      <c r="E7" s="16">
        <f>'Unit Totals'!E106</f>
        <v>0</v>
      </c>
      <c r="F7" s="16">
        <f t="shared" si="0"/>
        <v>0</v>
      </c>
      <c r="G7" s="16">
        <f>'Unit Totals'!G106+2</f>
        <v>37</v>
      </c>
      <c r="H7" s="18">
        <f t="shared" si="1"/>
        <v>0</v>
      </c>
      <c r="I7" s="16">
        <f>'Unit Totals'!H106</f>
        <v>0</v>
      </c>
    </row>
    <row r="8" spans="1:9" x14ac:dyDescent="0.35">
      <c r="A8" s="14">
        <v>297</v>
      </c>
      <c r="B8" s="10" t="s">
        <v>829</v>
      </c>
      <c r="C8" s="39"/>
      <c r="D8" s="16">
        <f>'Unit Totals'!D136</f>
        <v>1</v>
      </c>
      <c r="E8" s="16">
        <f>'Unit Totals'!E136</f>
        <v>0</v>
      </c>
      <c r="F8" s="16">
        <f t="shared" si="0"/>
        <v>1</v>
      </c>
      <c r="G8" s="16">
        <f>'Unit Totals'!G136+2</f>
        <v>20</v>
      </c>
      <c r="H8" s="18">
        <f t="shared" si="1"/>
        <v>0.05</v>
      </c>
      <c r="I8" s="16">
        <f>'Unit Totals'!H136</f>
        <v>1</v>
      </c>
    </row>
    <row r="9" spans="1:9" x14ac:dyDescent="0.35">
      <c r="A9" s="14">
        <v>569</v>
      </c>
      <c r="B9" s="10" t="s">
        <v>445</v>
      </c>
      <c r="C9" s="39"/>
      <c r="D9" s="16">
        <f>'Unit Totals'!D228</f>
        <v>35</v>
      </c>
      <c r="E9" s="16">
        <f>'Unit Totals'!E228</f>
        <v>1</v>
      </c>
      <c r="F9" s="16">
        <f t="shared" si="0"/>
        <v>36</v>
      </c>
      <c r="G9" s="16">
        <f>'Unit Totals'!G228+2</f>
        <v>94</v>
      </c>
      <c r="H9" s="18">
        <f t="shared" si="1"/>
        <v>0.38297872340425532</v>
      </c>
      <c r="I9" s="16">
        <f>'Unit Totals'!H228</f>
        <v>4</v>
      </c>
    </row>
    <row r="10" spans="1:9" x14ac:dyDescent="0.35">
      <c r="A10" s="14">
        <v>614</v>
      </c>
      <c r="B10" s="10" t="s">
        <v>830</v>
      </c>
      <c r="C10" s="39"/>
      <c r="D10" s="16">
        <f>'Unit Totals'!D242</f>
        <v>21</v>
      </c>
      <c r="E10" s="16">
        <f>'Unit Totals'!E242</f>
        <v>9</v>
      </c>
      <c r="F10" s="16">
        <f t="shared" si="0"/>
        <v>30</v>
      </c>
      <c r="G10" s="16">
        <f>'Unit Totals'!G242+2</f>
        <v>43</v>
      </c>
      <c r="H10" s="18">
        <f t="shared" si="1"/>
        <v>0.69767441860465118</v>
      </c>
      <c r="I10" s="16">
        <f>'Unit Totals'!H242</f>
        <v>3</v>
      </c>
    </row>
    <row r="11" spans="1:9" x14ac:dyDescent="0.35">
      <c r="A11" s="14">
        <v>682</v>
      </c>
      <c r="B11" s="10" t="s">
        <v>831</v>
      </c>
      <c r="C11" s="39"/>
      <c r="D11" s="16">
        <f>'Unit Totals'!D270</f>
        <v>1</v>
      </c>
      <c r="E11" s="16">
        <f>'Unit Totals'!E270</f>
        <v>0</v>
      </c>
      <c r="F11" s="16">
        <f>SUM(D11:E11)</f>
        <v>1</v>
      </c>
      <c r="G11" s="16">
        <f>'Unit Totals'!G270+2</f>
        <v>28</v>
      </c>
      <c r="H11" s="18">
        <f t="shared" si="1"/>
        <v>3.5714285714285712E-2</v>
      </c>
      <c r="I11" s="16">
        <f>'Unit Totals'!H270</f>
        <v>1</v>
      </c>
    </row>
    <row r="12" spans="1:9" x14ac:dyDescent="0.35">
      <c r="A12" s="14">
        <v>765</v>
      </c>
      <c r="B12" s="10" t="s">
        <v>832</v>
      </c>
      <c r="C12" s="39">
        <v>44855</v>
      </c>
      <c r="D12" s="16">
        <f>'Unit Totals'!D298</f>
        <v>29</v>
      </c>
      <c r="E12" s="16">
        <f>'Unit Totals'!E298</f>
        <v>2</v>
      </c>
      <c r="F12" s="16">
        <f t="shared" si="0"/>
        <v>31</v>
      </c>
      <c r="G12" s="16">
        <f>'Unit Totals'!G298+2</f>
        <v>31</v>
      </c>
      <c r="H12" s="18">
        <f t="shared" si="1"/>
        <v>1</v>
      </c>
      <c r="I12" s="16">
        <f>'Unit Totals'!H298</f>
        <v>8</v>
      </c>
    </row>
    <row r="13" spans="1:9" x14ac:dyDescent="0.35">
      <c r="A13" s="14"/>
      <c r="B13" s="10"/>
      <c r="C13" s="15"/>
      <c r="D13" s="16"/>
      <c r="E13" s="16"/>
      <c r="F13" s="16"/>
      <c r="G13" s="16"/>
      <c r="H13" s="19"/>
      <c r="I13" s="7"/>
    </row>
    <row r="14" spans="1:9" x14ac:dyDescent="0.35">
      <c r="A14" s="14">
        <f>COUNT(A3:A13)</f>
        <v>10</v>
      </c>
      <c r="B14" s="10" t="s">
        <v>777</v>
      </c>
      <c r="C14" s="15"/>
      <c r="D14" s="16">
        <f>SUM(D3:D12)</f>
        <v>180</v>
      </c>
      <c r="E14" s="16">
        <f>SUM(E3:E12)</f>
        <v>15</v>
      </c>
      <c r="F14" s="16">
        <f>SUM(F3:F12)</f>
        <v>195</v>
      </c>
      <c r="G14" s="16">
        <f>SUM(G3:G13)</f>
        <v>476</v>
      </c>
      <c r="H14" s="19">
        <f>F14/G14</f>
        <v>0.40966386554621848</v>
      </c>
      <c r="I14" s="7">
        <f>SUM(I3:I12)</f>
        <v>25</v>
      </c>
    </row>
    <row r="18" spans="1:3" x14ac:dyDescent="0.35">
      <c r="B18" s="1" t="s">
        <v>778</v>
      </c>
      <c r="C18" s="46">
        <f>COUNTIFS(C3:C12,"&gt;=8/1/2026",C3:C12,"&lt;=7/31/2027")</f>
        <v>1</v>
      </c>
    </row>
    <row r="28" spans="1:3" x14ac:dyDescent="0.35">
      <c r="A28" s="6"/>
    </row>
  </sheetData>
  <sheetProtection algorithmName="SHA-512" hashValue="/i1S3dgLnWOZfCQTrYl/7EMOXxHLdurolmyaPj5QU0oNrHRDVRweQxKzzerGpYjrPRhYXrAaVCAHhtusWhXx8w==" saltValue="e6kl/2+baDf+gUu1//Ympw==" spinCount="100000" sheet="1" selectLockedCells="1"/>
  <phoneticPr fontId="2" type="noConversion"/>
  <conditionalFormatting sqref="H3:H12">
    <cfRule type="cellIs" dxfId="11" priority="1" operator="greaterThanOrEqual">
      <formula>1</formula>
    </cfRule>
  </conditionalFormatting>
  <pageMargins left="0.5" right="0.5" top="1.33" bottom="1" header="0.5" footer="0.5"/>
  <pageSetup scale="74" orientation="portrait" horizontalDpi="4294967293" verticalDpi="4294967293" r:id="rId1"/>
  <headerFooter>
    <oddHeader>&amp;CAmerican Legion Auxiliary
Department of Illinois
Membership Report 2026 - 2027
District 14</oddHeader>
    <oddFooter>&amp;R&amp;D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30"/>
  <sheetViews>
    <sheetView zoomScale="98" zoomScaleNormal="98" workbookViewId="0">
      <selection activeCell="C3" sqref="C3:C24"/>
    </sheetView>
  </sheetViews>
  <sheetFormatPr defaultColWidth="10.81640625" defaultRowHeight="18" x14ac:dyDescent="0.35"/>
  <cols>
    <col min="1" max="1" width="6.6328125" style="2" bestFit="1" customWidth="1"/>
    <col min="2" max="2" width="20" style="1" bestFit="1" customWidth="1"/>
    <col min="3" max="3" width="19.453125" style="3" bestFit="1" customWidth="1"/>
    <col min="4" max="4" width="9.453125" style="4" customWidth="1"/>
    <col min="5" max="5" width="9.81640625" style="4" customWidth="1"/>
    <col min="6" max="6" width="15.453125" style="4" bestFit="1" customWidth="1"/>
    <col min="7" max="7" width="8.36328125" style="4" bestFit="1" customWidth="1"/>
    <col min="8" max="8" width="10.81640625" style="5" bestFit="1" customWidth="1"/>
    <col min="9" max="9" width="7.36328125" style="6" bestFit="1" customWidth="1"/>
    <col min="10" max="16384" width="10.81640625" style="1"/>
  </cols>
  <sheetData>
    <row r="1" spans="1:9" ht="34.950000000000003" customHeight="1" x14ac:dyDescent="0.35">
      <c r="A1" s="14" t="s">
        <v>770</v>
      </c>
      <c r="B1" s="10" t="s">
        <v>2</v>
      </c>
      <c r="C1" s="11" t="s">
        <v>771</v>
      </c>
      <c r="D1" s="8" t="s">
        <v>3</v>
      </c>
      <c r="E1" s="8" t="s">
        <v>4</v>
      </c>
      <c r="F1" s="12" t="s">
        <v>772</v>
      </c>
      <c r="G1" s="8" t="s">
        <v>773</v>
      </c>
      <c r="H1" s="13" t="s">
        <v>774</v>
      </c>
      <c r="I1" s="9" t="s">
        <v>6</v>
      </c>
    </row>
    <row r="2" spans="1:9" x14ac:dyDescent="0.35">
      <c r="A2" s="10"/>
      <c r="B2" s="10"/>
      <c r="C2" s="10"/>
      <c r="D2" s="10"/>
      <c r="E2" s="10"/>
      <c r="F2" s="10"/>
      <c r="G2" s="10"/>
      <c r="H2" s="7"/>
      <c r="I2" s="7"/>
    </row>
    <row r="3" spans="1:9" x14ac:dyDescent="0.35">
      <c r="A3" s="14">
        <v>1</v>
      </c>
      <c r="B3" s="10" t="s">
        <v>833</v>
      </c>
      <c r="C3" s="39"/>
      <c r="D3" s="16">
        <f>'Unit Totals'!D4</f>
        <v>3</v>
      </c>
      <c r="E3" s="16">
        <f>'Unit Totals'!E4</f>
        <v>0</v>
      </c>
      <c r="F3" s="16">
        <f>'Unit Totals'!F4</f>
        <v>3</v>
      </c>
      <c r="G3" s="16">
        <f>'Unit Totals'!G4+2</f>
        <v>23</v>
      </c>
      <c r="H3" s="18">
        <f t="shared" ref="H3:H11" si="0">F3/G3</f>
        <v>0.13043478260869565</v>
      </c>
      <c r="I3" s="16">
        <f>'Unit Totals'!H4</f>
        <v>0</v>
      </c>
    </row>
    <row r="4" spans="1:9" x14ac:dyDescent="0.35">
      <c r="A4" s="14">
        <v>4</v>
      </c>
      <c r="B4" s="10" t="s">
        <v>834</v>
      </c>
      <c r="C4" s="39"/>
      <c r="D4" s="16">
        <f>'Unit Totals'!D6</f>
        <v>1</v>
      </c>
      <c r="E4" s="16">
        <f>'Unit Totals'!E6</f>
        <v>0</v>
      </c>
      <c r="F4" s="16">
        <f t="shared" ref="F4:F24" si="1">SUM(D4:E4)</f>
        <v>1</v>
      </c>
      <c r="G4" s="16">
        <f>'Unit Totals'!G6+2</f>
        <v>38</v>
      </c>
      <c r="H4" s="18">
        <f t="shared" si="0"/>
        <v>2.6315789473684209E-2</v>
      </c>
      <c r="I4" s="16">
        <f>'Unit Totals'!H6</f>
        <v>1</v>
      </c>
    </row>
    <row r="5" spans="1:9" x14ac:dyDescent="0.35">
      <c r="A5" s="14">
        <v>16</v>
      </c>
      <c r="B5" s="10" t="s">
        <v>835</v>
      </c>
      <c r="C5" s="39"/>
      <c r="D5" s="16">
        <f>'Unit Totals'!D14</f>
        <v>4</v>
      </c>
      <c r="E5" s="16">
        <f>'Unit Totals'!E14</f>
        <v>0</v>
      </c>
      <c r="F5" s="16">
        <f t="shared" si="1"/>
        <v>4</v>
      </c>
      <c r="G5" s="16">
        <f>'Unit Totals'!G14+2</f>
        <v>47</v>
      </c>
      <c r="H5" s="18">
        <f t="shared" si="0"/>
        <v>8.5106382978723402E-2</v>
      </c>
      <c r="I5" s="16">
        <f>'Unit Totals'!H14</f>
        <v>4</v>
      </c>
    </row>
    <row r="6" spans="1:9" x14ac:dyDescent="0.35">
      <c r="A6" s="14">
        <v>17</v>
      </c>
      <c r="B6" s="10" t="s">
        <v>836</v>
      </c>
      <c r="C6" s="39"/>
      <c r="D6" s="16">
        <f>'Unit Totals'!D15</f>
        <v>1</v>
      </c>
      <c r="E6" s="16">
        <f>'Unit Totals'!E15</f>
        <v>0</v>
      </c>
      <c r="F6" s="16">
        <f t="shared" si="1"/>
        <v>1</v>
      </c>
      <c r="G6" s="16">
        <f>'Unit Totals'!G15+2</f>
        <v>48</v>
      </c>
      <c r="H6" s="18">
        <f t="shared" si="0"/>
        <v>2.0833333333333332E-2</v>
      </c>
      <c r="I6" s="16">
        <f>'Unit Totals'!H15</f>
        <v>0</v>
      </c>
    </row>
    <row r="7" spans="1:9" x14ac:dyDescent="0.35">
      <c r="A7" s="14">
        <v>26</v>
      </c>
      <c r="B7" s="10" t="s">
        <v>837</v>
      </c>
      <c r="C7" s="39"/>
      <c r="D7" s="16">
        <f>'Unit Totals'!D20</f>
        <v>2</v>
      </c>
      <c r="E7" s="16">
        <f>'Unit Totals'!E20</f>
        <v>0</v>
      </c>
      <c r="F7" s="16">
        <f t="shared" si="1"/>
        <v>2</v>
      </c>
      <c r="G7" s="16">
        <f>'Unit Totals'!G20+2</f>
        <v>27</v>
      </c>
      <c r="H7" s="18">
        <f t="shared" si="0"/>
        <v>7.407407407407407E-2</v>
      </c>
      <c r="I7" s="16">
        <f>'Unit Totals'!H20</f>
        <v>2</v>
      </c>
    </row>
    <row r="8" spans="1:9" x14ac:dyDescent="0.35">
      <c r="A8" s="14">
        <v>37</v>
      </c>
      <c r="B8" s="10" t="s">
        <v>56</v>
      </c>
      <c r="C8" s="39"/>
      <c r="D8" s="16">
        <f>'Unit Totals'!D28</f>
        <v>1</v>
      </c>
      <c r="E8" s="16">
        <f>'Unit Totals'!E28</f>
        <v>0</v>
      </c>
      <c r="F8" s="16">
        <f t="shared" si="1"/>
        <v>1</v>
      </c>
      <c r="G8" s="16">
        <f>'Unit Totals'!G28+2</f>
        <v>29</v>
      </c>
      <c r="H8" s="18">
        <f t="shared" si="0"/>
        <v>3.4482758620689655E-2</v>
      </c>
      <c r="I8" s="16">
        <f>'Unit Totals'!H28</f>
        <v>1</v>
      </c>
    </row>
    <row r="9" spans="1:9" x14ac:dyDescent="0.35">
      <c r="A9" s="14">
        <v>45</v>
      </c>
      <c r="B9" s="10" t="s">
        <v>838</v>
      </c>
      <c r="C9" s="39"/>
      <c r="D9" s="16">
        <f>'Unit Totals'!D31</f>
        <v>1</v>
      </c>
      <c r="E9" s="16">
        <f>'Unit Totals'!E31</f>
        <v>0</v>
      </c>
      <c r="F9" s="16">
        <f t="shared" si="1"/>
        <v>1</v>
      </c>
      <c r="G9" s="16">
        <f>'Unit Totals'!G31+2</f>
        <v>37</v>
      </c>
      <c r="H9" s="18">
        <f t="shared" si="0"/>
        <v>2.7027027027027029E-2</v>
      </c>
      <c r="I9" s="16">
        <f>'Unit Totals'!H31</f>
        <v>0</v>
      </c>
    </row>
    <row r="10" spans="1:9" x14ac:dyDescent="0.35">
      <c r="A10" s="14">
        <v>140</v>
      </c>
      <c r="B10" s="10" t="s">
        <v>153</v>
      </c>
      <c r="C10" s="39"/>
      <c r="D10" s="16">
        <f>'Unit Totals'!D77</f>
        <v>1</v>
      </c>
      <c r="E10" s="16">
        <f>'Unit Totals'!E77</f>
        <v>0</v>
      </c>
      <c r="F10" s="16">
        <f t="shared" si="1"/>
        <v>1</v>
      </c>
      <c r="G10" s="16">
        <f>'Unit Totals'!G77+2</f>
        <v>24</v>
      </c>
      <c r="H10" s="18">
        <f t="shared" si="0"/>
        <v>4.1666666666666664E-2</v>
      </c>
      <c r="I10" s="16">
        <f>'Unit Totals'!H77</f>
        <v>1</v>
      </c>
    </row>
    <row r="11" spans="1:9" x14ac:dyDescent="0.35">
      <c r="A11" s="14">
        <v>255</v>
      </c>
      <c r="B11" s="10" t="s">
        <v>233</v>
      </c>
      <c r="C11" s="39"/>
      <c r="D11" s="16">
        <f>'Unit Totals'!D117</f>
        <v>1</v>
      </c>
      <c r="E11" s="16">
        <f>'Unit Totals'!E117</f>
        <v>0</v>
      </c>
      <c r="F11" s="16">
        <f t="shared" si="1"/>
        <v>1</v>
      </c>
      <c r="G11" s="16">
        <f>'Unit Totals'!G117+2</f>
        <v>72</v>
      </c>
      <c r="H11" s="18">
        <f t="shared" si="0"/>
        <v>1.3888888888888888E-2</v>
      </c>
      <c r="I11" s="16">
        <f>'Unit Totals'!H117</f>
        <v>1</v>
      </c>
    </row>
    <row r="12" spans="1:9" x14ac:dyDescent="0.35">
      <c r="A12" s="14">
        <v>285</v>
      </c>
      <c r="B12" s="10" t="s">
        <v>839</v>
      </c>
      <c r="C12" s="39"/>
      <c r="D12" s="16">
        <f>'Unit Totals'!D129</f>
        <v>59</v>
      </c>
      <c r="E12" s="16">
        <f>'Unit Totals'!E129</f>
        <v>3</v>
      </c>
      <c r="F12" s="16">
        <f t="shared" si="1"/>
        <v>62</v>
      </c>
      <c r="G12" s="16">
        <f>'Unit Totals'!G129+2</f>
        <v>78</v>
      </c>
      <c r="H12" s="18">
        <f>F12/G12</f>
        <v>0.79487179487179482</v>
      </c>
      <c r="I12" s="16">
        <f>'Unit Totals'!H129</f>
        <v>7</v>
      </c>
    </row>
    <row r="13" spans="1:9" x14ac:dyDescent="0.35">
      <c r="A13" s="14">
        <v>286</v>
      </c>
      <c r="B13" s="10" t="s">
        <v>257</v>
      </c>
      <c r="C13" s="39"/>
      <c r="D13" s="16">
        <f>'Unit Totals'!D130</f>
        <v>19</v>
      </c>
      <c r="E13" s="16">
        <f>'Unit Totals'!E130</f>
        <v>0</v>
      </c>
      <c r="F13" s="16">
        <f>SUM(D13:E13)</f>
        <v>19</v>
      </c>
      <c r="G13" s="16">
        <f>'Unit Totals'!G130+2</f>
        <v>28</v>
      </c>
      <c r="H13" s="18">
        <f>F13/G13</f>
        <v>0.6785714285714286</v>
      </c>
      <c r="I13" s="16">
        <f>'Unit Totals'!H130</f>
        <v>8</v>
      </c>
    </row>
    <row r="14" spans="1:9" x14ac:dyDescent="0.35">
      <c r="A14" s="14">
        <v>371</v>
      </c>
      <c r="B14" s="10" t="s">
        <v>316</v>
      </c>
      <c r="C14" s="39"/>
      <c r="D14" s="16">
        <f>'Unit Totals'!D161</f>
        <v>1</v>
      </c>
      <c r="E14" s="16">
        <f>'Unit Totals'!E161</f>
        <v>0</v>
      </c>
      <c r="F14" s="16">
        <f t="shared" si="1"/>
        <v>1</v>
      </c>
      <c r="G14" s="16">
        <f>'Unit Totals'!G161+2</f>
        <v>33</v>
      </c>
      <c r="H14" s="18">
        <f t="shared" ref="H14:H24" si="2">F14/G14</f>
        <v>3.0303030303030304E-2</v>
      </c>
      <c r="I14" s="16">
        <f>'Unit Totals'!H161</f>
        <v>0</v>
      </c>
    </row>
    <row r="15" spans="1:9" x14ac:dyDescent="0.35">
      <c r="A15" s="14">
        <v>381</v>
      </c>
      <c r="B15" s="10" t="s">
        <v>840</v>
      </c>
      <c r="C15" s="39"/>
      <c r="D15" s="16">
        <f>'Unit Totals'!D164</f>
        <v>2</v>
      </c>
      <c r="E15" s="16">
        <f>'Unit Totals'!E164</f>
        <v>0</v>
      </c>
      <c r="F15" s="16">
        <f t="shared" si="1"/>
        <v>2</v>
      </c>
      <c r="G15" s="16">
        <f>'Unit Totals'!G164+2</f>
        <v>46</v>
      </c>
      <c r="H15" s="18">
        <f t="shared" si="2"/>
        <v>4.3478260869565216E-2</v>
      </c>
      <c r="I15" s="16">
        <f>'Unit Totals'!H164</f>
        <v>2</v>
      </c>
    </row>
    <row r="16" spans="1:9" x14ac:dyDescent="0.35">
      <c r="A16" s="14">
        <v>417</v>
      </c>
      <c r="B16" s="10" t="s">
        <v>350</v>
      </c>
      <c r="C16" s="39"/>
      <c r="D16" s="16">
        <f>'Unit Totals'!D178</f>
        <v>8</v>
      </c>
      <c r="E16" s="16">
        <f>'Unit Totals'!E178</f>
        <v>0</v>
      </c>
      <c r="F16" s="16">
        <f t="shared" si="1"/>
        <v>8</v>
      </c>
      <c r="G16" s="16">
        <f>'Unit Totals'!G178+2</f>
        <v>10</v>
      </c>
      <c r="H16" s="18">
        <f t="shared" si="2"/>
        <v>0.8</v>
      </c>
      <c r="I16" s="16">
        <f>'Unit Totals'!H178</f>
        <v>0</v>
      </c>
    </row>
    <row r="17" spans="1:9" x14ac:dyDescent="0.35">
      <c r="A17" s="14">
        <v>465</v>
      </c>
      <c r="B17" s="10" t="s">
        <v>388</v>
      </c>
      <c r="C17" s="39"/>
      <c r="D17" s="16">
        <f>'Unit Totals'!D197</f>
        <v>10</v>
      </c>
      <c r="E17" s="16">
        <f>'Unit Totals'!E197</f>
        <v>0</v>
      </c>
      <c r="F17" s="16">
        <f t="shared" si="1"/>
        <v>10</v>
      </c>
      <c r="G17" s="16">
        <f>'Unit Totals'!G197+2</f>
        <v>12</v>
      </c>
      <c r="H17" s="18">
        <f t="shared" si="2"/>
        <v>0.83333333333333337</v>
      </c>
      <c r="I17" s="16">
        <f>'Unit Totals'!H197</f>
        <v>0</v>
      </c>
    </row>
    <row r="18" spans="1:9" x14ac:dyDescent="0.35">
      <c r="A18" s="14">
        <v>533</v>
      </c>
      <c r="B18" s="10" t="s">
        <v>841</v>
      </c>
      <c r="C18" s="39"/>
      <c r="D18" s="16">
        <f>'Unit Totals'!D216</f>
        <v>8</v>
      </c>
      <c r="E18" s="16">
        <f>'Unit Totals'!E216</f>
        <v>1</v>
      </c>
      <c r="F18" s="16">
        <f t="shared" si="1"/>
        <v>9</v>
      </c>
      <c r="G18" s="16">
        <f>'Unit Totals'!G216+2</f>
        <v>32</v>
      </c>
      <c r="H18" s="18">
        <f t="shared" si="2"/>
        <v>0.28125</v>
      </c>
      <c r="I18" s="16">
        <f>'Unit Totals'!H216</f>
        <v>0</v>
      </c>
    </row>
    <row r="19" spans="1:9" x14ac:dyDescent="0.35">
      <c r="A19" s="14">
        <v>546</v>
      </c>
      <c r="B19" s="10" t="s">
        <v>842</v>
      </c>
      <c r="C19" s="39"/>
      <c r="D19" s="16">
        <f>'Unit Totals'!D218</f>
        <v>0</v>
      </c>
      <c r="E19" s="16">
        <f>'Unit Totals'!E218</f>
        <v>0</v>
      </c>
      <c r="F19" s="16">
        <f t="shared" si="1"/>
        <v>0</v>
      </c>
      <c r="G19" s="16">
        <f>'Unit Totals'!G218+2</f>
        <v>20</v>
      </c>
      <c r="H19" s="18">
        <f t="shared" si="2"/>
        <v>0</v>
      </c>
      <c r="I19" s="16">
        <f>'Unit Totals'!H218</f>
        <v>0</v>
      </c>
    </row>
    <row r="20" spans="1:9" x14ac:dyDescent="0.35">
      <c r="A20" s="14">
        <v>644</v>
      </c>
      <c r="B20" s="10" t="s">
        <v>843</v>
      </c>
      <c r="C20" s="39"/>
      <c r="D20" s="16">
        <f>'Unit Totals'!D257</f>
        <v>2</v>
      </c>
      <c r="E20" s="16">
        <f>'Unit Totals'!E257</f>
        <v>0</v>
      </c>
      <c r="F20" s="16">
        <f t="shared" si="1"/>
        <v>2</v>
      </c>
      <c r="G20" s="16">
        <f>'Unit Totals'!G257+2</f>
        <v>87</v>
      </c>
      <c r="H20" s="18">
        <f t="shared" si="2"/>
        <v>2.2988505747126436E-2</v>
      </c>
      <c r="I20" s="16">
        <f>'Unit Totals'!H257</f>
        <v>2</v>
      </c>
    </row>
    <row r="21" spans="1:9" x14ac:dyDescent="0.35">
      <c r="A21" s="14">
        <v>749</v>
      </c>
      <c r="B21" s="10" t="s">
        <v>844</v>
      </c>
      <c r="C21" s="39"/>
      <c r="D21" s="16">
        <f>'Unit Totals'!D293</f>
        <v>49</v>
      </c>
      <c r="E21" s="16">
        <f>'Unit Totals'!E293</f>
        <v>4</v>
      </c>
      <c r="F21" s="16">
        <f t="shared" si="1"/>
        <v>53</v>
      </c>
      <c r="G21" s="16">
        <f>'Unit Totals'!G293+2</f>
        <v>74</v>
      </c>
      <c r="H21" s="18">
        <f t="shared" si="2"/>
        <v>0.71621621621621623</v>
      </c>
      <c r="I21" s="16">
        <f>'Unit Totals'!H293</f>
        <v>0</v>
      </c>
    </row>
    <row r="22" spans="1:9" x14ac:dyDescent="0.35">
      <c r="A22" s="14">
        <v>823</v>
      </c>
      <c r="B22" s="10" t="s">
        <v>845</v>
      </c>
      <c r="C22" s="39"/>
      <c r="D22" s="16">
        <f>'Unit Totals'!D309</f>
        <v>0</v>
      </c>
      <c r="E22" s="16">
        <f>'Unit Totals'!E309</f>
        <v>0</v>
      </c>
      <c r="F22" s="16">
        <f t="shared" si="1"/>
        <v>0</v>
      </c>
      <c r="G22" s="16">
        <f>'Unit Totals'!G309+2</f>
        <v>17</v>
      </c>
      <c r="H22" s="18">
        <f t="shared" si="2"/>
        <v>0</v>
      </c>
      <c r="I22" s="16">
        <f>'Unit Totals'!H309</f>
        <v>0</v>
      </c>
    </row>
    <row r="23" spans="1:9" x14ac:dyDescent="0.35">
      <c r="A23" s="14">
        <v>1197</v>
      </c>
      <c r="B23" s="10" t="s">
        <v>846</v>
      </c>
      <c r="C23" s="39"/>
      <c r="D23" s="16">
        <f>'Unit Totals'!D369</f>
        <v>12</v>
      </c>
      <c r="E23" s="16">
        <f>'Unit Totals'!E369</f>
        <v>2</v>
      </c>
      <c r="F23" s="16">
        <f t="shared" si="1"/>
        <v>14</v>
      </c>
      <c r="G23" s="16">
        <f>'Unit Totals'!G369+2</f>
        <v>35</v>
      </c>
      <c r="H23" s="18">
        <f t="shared" si="2"/>
        <v>0.4</v>
      </c>
      <c r="I23" s="16">
        <f>'Unit Totals'!H369</f>
        <v>0</v>
      </c>
    </row>
    <row r="24" spans="1:9" x14ac:dyDescent="0.35">
      <c r="A24" s="14">
        <v>1233</v>
      </c>
      <c r="B24" s="10" t="s">
        <v>743</v>
      </c>
      <c r="C24" s="39"/>
      <c r="D24" s="16">
        <f>'Unit Totals'!D378</f>
        <v>28</v>
      </c>
      <c r="E24" s="16">
        <f>'Unit Totals'!E378</f>
        <v>1</v>
      </c>
      <c r="F24" s="16">
        <f t="shared" si="1"/>
        <v>29</v>
      </c>
      <c r="G24" s="16">
        <f>'Unit Totals'!G378+2</f>
        <v>50</v>
      </c>
      <c r="H24" s="18">
        <f t="shared" si="2"/>
        <v>0.57999999999999996</v>
      </c>
      <c r="I24" s="16">
        <f>'Unit Totals'!H378</f>
        <v>0</v>
      </c>
    </row>
    <row r="25" spans="1:9" x14ac:dyDescent="0.35">
      <c r="A25" s="14"/>
      <c r="B25" s="10"/>
      <c r="C25" s="15"/>
      <c r="D25" s="16"/>
      <c r="E25" s="16"/>
      <c r="F25" s="16"/>
      <c r="G25" s="16"/>
      <c r="H25" s="19"/>
      <c r="I25" s="7"/>
    </row>
    <row r="26" spans="1:9" x14ac:dyDescent="0.35">
      <c r="A26" s="7">
        <f>COUNT(A3:A25)</f>
        <v>22</v>
      </c>
      <c r="B26" s="10" t="s">
        <v>777</v>
      </c>
      <c r="C26" s="15"/>
      <c r="D26" s="16">
        <f>SUM(D3:D24)</f>
        <v>213</v>
      </c>
      <c r="E26" s="16">
        <f>SUM(E3:E24)</f>
        <v>11</v>
      </c>
      <c r="F26" s="16">
        <f>SUM(F3:F24)</f>
        <v>224</v>
      </c>
      <c r="G26" s="16">
        <f>SUM(G3:G25)</f>
        <v>867</v>
      </c>
      <c r="H26" s="19">
        <f>F26/G26</f>
        <v>0.25836216839677045</v>
      </c>
      <c r="I26" s="7">
        <f>SUM(I3:I24)</f>
        <v>29</v>
      </c>
    </row>
    <row r="30" spans="1:9" x14ac:dyDescent="0.35">
      <c r="B30" s="1" t="s">
        <v>778</v>
      </c>
      <c r="C30" s="46">
        <f>COUNTIFS(C3:C24,"&gt;=8/1/2026",C3:C24,"&lt;=7/31/2027")</f>
        <v>0</v>
      </c>
    </row>
  </sheetData>
  <sheetProtection algorithmName="SHA-512" hashValue="X6csoV0HbmEwMPDqSpsafCd3JhVGnp3NAwtMqQ9TEbEPGuF5c0tFf7m8OEmNIoaUn0Eua7gx0jyiShzXDu/86Q==" saltValue="o1jD0H7eiPa1BT8MjHR2Eg==" spinCount="100000" sheet="1" selectLockedCells="1"/>
  <phoneticPr fontId="2" type="noConversion"/>
  <conditionalFormatting sqref="H3:H24">
    <cfRule type="cellIs" dxfId="10" priority="1" operator="greaterThanOrEqual">
      <formula>1</formula>
    </cfRule>
  </conditionalFormatting>
  <pageMargins left="0.5" right="0.5" top="1.33" bottom="1" header="0.5" footer="0.5"/>
  <pageSetup scale="74" orientation="portrait" horizontalDpi="4294967293" verticalDpi="4294967293" r:id="rId1"/>
  <headerFooter>
    <oddHeader>&amp;CAmerican Legion Auxiliary
Department of Illinois
Membership Report 2026 - 2027
District 15</oddHeader>
    <oddFooter>&amp;R&amp;D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I32"/>
  <sheetViews>
    <sheetView zoomScaleNormal="100" workbookViewId="0">
      <selection activeCell="C27" sqref="C27"/>
    </sheetView>
  </sheetViews>
  <sheetFormatPr defaultColWidth="10.81640625" defaultRowHeight="18" x14ac:dyDescent="0.35"/>
  <cols>
    <col min="1" max="1" width="6.6328125" style="2" bestFit="1" customWidth="1"/>
    <col min="2" max="2" width="12" style="1" bestFit="1" customWidth="1"/>
    <col min="3" max="3" width="19.453125" style="3" bestFit="1" customWidth="1"/>
    <col min="4" max="4" width="11.453125" style="4" customWidth="1"/>
    <col min="5" max="5" width="11" style="4" customWidth="1"/>
    <col min="6" max="6" width="12.36328125" style="4" customWidth="1"/>
    <col min="7" max="7" width="5.6328125" style="4" bestFit="1" customWidth="1"/>
    <col min="8" max="8" width="10.81640625" style="5" bestFit="1" customWidth="1"/>
    <col min="9" max="9" width="7.36328125" style="6" bestFit="1" customWidth="1"/>
    <col min="10" max="16384" width="10.81640625" style="1"/>
  </cols>
  <sheetData>
    <row r="1" spans="1:9" ht="34.950000000000003" customHeight="1" x14ac:dyDescent="0.35">
      <c r="A1" s="14" t="s">
        <v>770</v>
      </c>
      <c r="B1" s="10" t="s">
        <v>2</v>
      </c>
      <c r="C1" s="11" t="s">
        <v>771</v>
      </c>
      <c r="D1" s="8" t="s">
        <v>3</v>
      </c>
      <c r="E1" s="8" t="s">
        <v>4</v>
      </c>
      <c r="F1" s="12" t="s">
        <v>772</v>
      </c>
      <c r="G1" s="8" t="s">
        <v>773</v>
      </c>
      <c r="H1" s="13" t="s">
        <v>774</v>
      </c>
      <c r="I1" s="9" t="s">
        <v>6</v>
      </c>
    </row>
    <row r="2" spans="1:9" x14ac:dyDescent="0.35">
      <c r="A2" s="10"/>
      <c r="B2" s="10"/>
      <c r="C2" s="10"/>
      <c r="D2" s="10"/>
      <c r="E2" s="10"/>
      <c r="F2" s="10"/>
      <c r="G2" s="10"/>
      <c r="H2" s="7"/>
      <c r="I2" s="7"/>
    </row>
    <row r="3" spans="1:9" x14ac:dyDescent="0.35">
      <c r="A3" s="14">
        <v>2</v>
      </c>
      <c r="B3" s="10" t="s">
        <v>10</v>
      </c>
      <c r="C3" s="39"/>
      <c r="D3" s="16">
        <f>'Unit Totals'!D5</f>
        <v>22</v>
      </c>
      <c r="E3" s="16">
        <f>'Unit Totals'!E5</f>
        <v>4</v>
      </c>
      <c r="F3" s="16">
        <f t="shared" ref="F3:F26" si="0">SUM(D3:E3)</f>
        <v>26</v>
      </c>
      <c r="G3" s="16">
        <f>'Unit Totals'!G5+2</f>
        <v>55</v>
      </c>
      <c r="H3" s="18">
        <f t="shared" ref="H3:H26" si="1">F3/G3</f>
        <v>0.47272727272727272</v>
      </c>
      <c r="I3" s="16">
        <f>'Unit Totals'!H5</f>
        <v>8</v>
      </c>
    </row>
    <row r="4" spans="1:9" x14ac:dyDescent="0.35">
      <c r="A4" s="14">
        <v>8</v>
      </c>
      <c r="B4" s="10" t="s">
        <v>18</v>
      </c>
      <c r="C4" s="39"/>
      <c r="D4" s="16">
        <f>'Unit Totals'!D9</f>
        <v>1</v>
      </c>
      <c r="E4" s="16">
        <f>'Unit Totals'!E9</f>
        <v>0</v>
      </c>
      <c r="F4" s="16">
        <f t="shared" si="0"/>
        <v>1</v>
      </c>
      <c r="G4" s="16">
        <f>'Unit Totals'!G9+2</f>
        <v>31</v>
      </c>
      <c r="H4" s="18">
        <f t="shared" si="1"/>
        <v>3.2258064516129031E-2</v>
      </c>
      <c r="I4" s="16">
        <f>'Unit Totals'!H9</f>
        <v>1</v>
      </c>
    </row>
    <row r="5" spans="1:9" x14ac:dyDescent="0.35">
      <c r="A5" s="14">
        <v>9</v>
      </c>
      <c r="B5" s="10" t="s">
        <v>20</v>
      </c>
      <c r="C5" s="39"/>
      <c r="D5" s="16">
        <f>'Unit Totals'!D10</f>
        <v>18</v>
      </c>
      <c r="E5" s="16">
        <f>'Unit Totals'!E10</f>
        <v>0</v>
      </c>
      <c r="F5" s="16">
        <f t="shared" si="0"/>
        <v>18</v>
      </c>
      <c r="G5" s="16">
        <f>'Unit Totals'!G10+2</f>
        <v>33</v>
      </c>
      <c r="H5" s="18">
        <f t="shared" si="1"/>
        <v>0.54545454545454541</v>
      </c>
      <c r="I5" s="16">
        <f>'Unit Totals'!H10</f>
        <v>4</v>
      </c>
    </row>
    <row r="6" spans="1:9" x14ac:dyDescent="0.35">
      <c r="A6" s="14">
        <v>35</v>
      </c>
      <c r="B6" s="10" t="s">
        <v>847</v>
      </c>
      <c r="C6" s="39"/>
      <c r="D6" s="16">
        <f>'Unit Totals'!D26</f>
        <v>1</v>
      </c>
      <c r="E6" s="16">
        <f>'Unit Totals'!E26</f>
        <v>0</v>
      </c>
      <c r="F6" s="16">
        <f t="shared" si="0"/>
        <v>1</v>
      </c>
      <c r="G6" s="16">
        <f>'Unit Totals'!G26+2</f>
        <v>11</v>
      </c>
      <c r="H6" s="18">
        <f t="shared" si="1"/>
        <v>9.0909090909090912E-2</v>
      </c>
      <c r="I6" s="16">
        <f>'Unit Totals'!H26</f>
        <v>1</v>
      </c>
    </row>
    <row r="7" spans="1:9" x14ac:dyDescent="0.35">
      <c r="A7" s="14">
        <v>44</v>
      </c>
      <c r="B7" s="10" t="s">
        <v>848</v>
      </c>
      <c r="C7" s="39"/>
      <c r="D7" s="16">
        <f>'Unit Totals'!D30</f>
        <v>9</v>
      </c>
      <c r="E7" s="16">
        <f>'Unit Totals'!E30</f>
        <v>0</v>
      </c>
      <c r="F7" s="16">
        <f t="shared" si="0"/>
        <v>9</v>
      </c>
      <c r="G7" s="16">
        <f>'Unit Totals'!G30+2</f>
        <v>46</v>
      </c>
      <c r="H7" s="18">
        <f t="shared" si="1"/>
        <v>0.19565217391304349</v>
      </c>
      <c r="I7" s="16">
        <f>'Unit Totals'!H30</f>
        <v>7</v>
      </c>
    </row>
    <row r="8" spans="1:9" x14ac:dyDescent="0.35">
      <c r="A8" s="14">
        <v>91</v>
      </c>
      <c r="B8" s="10" t="s">
        <v>106</v>
      </c>
      <c r="C8" s="39"/>
      <c r="D8" s="16">
        <f>'Unit Totals'!D54</f>
        <v>33</v>
      </c>
      <c r="E8" s="16">
        <f>'Unit Totals'!E54</f>
        <v>11</v>
      </c>
      <c r="F8" s="16">
        <f t="shared" si="0"/>
        <v>44</v>
      </c>
      <c r="G8" s="16">
        <f>'Unit Totals'!G54+2</f>
        <v>102</v>
      </c>
      <c r="H8" s="18">
        <f t="shared" si="1"/>
        <v>0.43137254901960786</v>
      </c>
      <c r="I8" s="16">
        <f>'Unit Totals'!H54</f>
        <v>0</v>
      </c>
    </row>
    <row r="9" spans="1:9" x14ac:dyDescent="0.35">
      <c r="A9" s="14">
        <v>100</v>
      </c>
      <c r="B9" s="10" t="s">
        <v>114</v>
      </c>
      <c r="C9" s="39"/>
      <c r="D9" s="16">
        <f>'Unit Totals'!D58</f>
        <v>11</v>
      </c>
      <c r="E9" s="16">
        <f>'Unit Totals'!E58</f>
        <v>0</v>
      </c>
      <c r="F9" s="16">
        <f t="shared" si="0"/>
        <v>11</v>
      </c>
      <c r="G9" s="16">
        <f>'Unit Totals'!G58+2</f>
        <v>24</v>
      </c>
      <c r="H9" s="18">
        <f t="shared" si="1"/>
        <v>0.45833333333333331</v>
      </c>
      <c r="I9" s="16">
        <f>'Unit Totals'!H58</f>
        <v>0</v>
      </c>
    </row>
    <row r="10" spans="1:9" x14ac:dyDescent="0.35">
      <c r="A10" s="14">
        <v>125</v>
      </c>
      <c r="B10" s="10" t="s">
        <v>134</v>
      </c>
      <c r="C10" s="39"/>
      <c r="D10" s="16">
        <f>'Unit Totals'!D68</f>
        <v>29</v>
      </c>
      <c r="E10" s="16">
        <f>'Unit Totals'!E68</f>
        <v>1</v>
      </c>
      <c r="F10" s="16">
        <f t="shared" si="0"/>
        <v>30</v>
      </c>
      <c r="G10" s="16">
        <f>'Unit Totals'!G68+2</f>
        <v>33</v>
      </c>
      <c r="H10" s="18">
        <f t="shared" si="1"/>
        <v>0.90909090909090906</v>
      </c>
      <c r="I10" s="16">
        <f>'Unit Totals'!H68</f>
        <v>1</v>
      </c>
    </row>
    <row r="11" spans="1:9" x14ac:dyDescent="0.35">
      <c r="A11" s="14">
        <v>254</v>
      </c>
      <c r="B11" s="10" t="s">
        <v>849</v>
      </c>
      <c r="C11" s="39"/>
      <c r="D11" s="16">
        <f>'Unit Totals'!D116</f>
        <v>25</v>
      </c>
      <c r="E11" s="16">
        <f>'Unit Totals'!E116</f>
        <v>1</v>
      </c>
      <c r="F11" s="16">
        <f t="shared" si="0"/>
        <v>26</v>
      </c>
      <c r="G11" s="16">
        <f>'Unit Totals'!G116+2</f>
        <v>31</v>
      </c>
      <c r="H11" s="18">
        <f t="shared" si="1"/>
        <v>0.83870967741935487</v>
      </c>
      <c r="I11" s="16">
        <f>'Unit Totals'!H116</f>
        <v>4</v>
      </c>
    </row>
    <row r="12" spans="1:9" x14ac:dyDescent="0.35">
      <c r="A12" s="14">
        <v>318</v>
      </c>
      <c r="B12" s="10" t="s">
        <v>281</v>
      </c>
      <c r="C12" s="39"/>
      <c r="D12" s="16">
        <f>'Unit Totals'!D142</f>
        <v>1</v>
      </c>
      <c r="E12" s="16">
        <f>'Unit Totals'!E142</f>
        <v>0</v>
      </c>
      <c r="F12" s="16">
        <f t="shared" si="0"/>
        <v>1</v>
      </c>
      <c r="G12" s="16">
        <f>'Unit Totals'!G142+2</f>
        <v>31</v>
      </c>
      <c r="H12" s="18">
        <f t="shared" si="1"/>
        <v>3.2258064516129031E-2</v>
      </c>
      <c r="I12" s="16">
        <f>'Unit Totals'!H142</f>
        <v>0</v>
      </c>
    </row>
    <row r="13" spans="1:9" x14ac:dyDescent="0.35">
      <c r="A13" s="14">
        <v>323</v>
      </c>
      <c r="B13" s="10" t="s">
        <v>285</v>
      </c>
      <c r="C13" s="39"/>
      <c r="D13" s="16">
        <f>'Unit Totals'!D144</f>
        <v>3</v>
      </c>
      <c r="E13" s="16">
        <f>'Unit Totals'!E144</f>
        <v>0</v>
      </c>
      <c r="F13" s="16">
        <f t="shared" si="0"/>
        <v>3</v>
      </c>
      <c r="G13" s="16">
        <f>'Unit Totals'!G144+2</f>
        <v>51</v>
      </c>
      <c r="H13" s="18">
        <f t="shared" si="1"/>
        <v>5.8823529411764705E-2</v>
      </c>
      <c r="I13" s="16">
        <f>'Unit Totals'!H144</f>
        <v>2</v>
      </c>
    </row>
    <row r="14" spans="1:9" x14ac:dyDescent="0.35">
      <c r="A14" s="14">
        <v>382</v>
      </c>
      <c r="B14" s="10" t="s">
        <v>324</v>
      </c>
      <c r="C14" s="39"/>
      <c r="D14" s="16">
        <f>'Unit Totals'!D165</f>
        <v>9</v>
      </c>
      <c r="E14" s="16">
        <f>'Unit Totals'!E165</f>
        <v>0</v>
      </c>
      <c r="F14" s="16">
        <f t="shared" si="0"/>
        <v>9</v>
      </c>
      <c r="G14" s="16">
        <f>'Unit Totals'!G165+2</f>
        <v>39</v>
      </c>
      <c r="H14" s="18">
        <f t="shared" si="1"/>
        <v>0.23076923076923078</v>
      </c>
      <c r="I14" s="16">
        <f>'Unit Totals'!H165</f>
        <v>4</v>
      </c>
    </row>
    <row r="15" spans="1:9" x14ac:dyDescent="0.35">
      <c r="A15" s="14">
        <v>416</v>
      </c>
      <c r="B15" s="10" t="s">
        <v>348</v>
      </c>
      <c r="C15" s="39"/>
      <c r="D15" s="16">
        <f>'Unit Totals'!D177</f>
        <v>10</v>
      </c>
      <c r="E15" s="16">
        <f>'Unit Totals'!E177</f>
        <v>0</v>
      </c>
      <c r="F15" s="16">
        <f t="shared" si="0"/>
        <v>10</v>
      </c>
      <c r="G15" s="16">
        <f>'Unit Totals'!G177+2</f>
        <v>31</v>
      </c>
      <c r="H15" s="18">
        <f t="shared" si="1"/>
        <v>0.32258064516129031</v>
      </c>
      <c r="I15" s="16">
        <f>'Unit Totals'!H177</f>
        <v>1</v>
      </c>
    </row>
    <row r="16" spans="1:9" x14ac:dyDescent="0.35">
      <c r="A16" s="14">
        <v>445</v>
      </c>
      <c r="B16" s="10" t="s">
        <v>366</v>
      </c>
      <c r="C16" s="39"/>
      <c r="D16" s="16">
        <f>'Unit Totals'!D186</f>
        <v>18</v>
      </c>
      <c r="E16" s="16">
        <f>'Unit Totals'!E186</f>
        <v>2</v>
      </c>
      <c r="F16" s="16">
        <f t="shared" si="0"/>
        <v>20</v>
      </c>
      <c r="G16" s="16">
        <f>'Unit Totals'!G186+2</f>
        <v>54</v>
      </c>
      <c r="H16" s="18">
        <f t="shared" si="1"/>
        <v>0.37037037037037035</v>
      </c>
      <c r="I16" s="16">
        <f>'Unit Totals'!H186</f>
        <v>1</v>
      </c>
    </row>
    <row r="17" spans="1:9" x14ac:dyDescent="0.35">
      <c r="A17" s="14">
        <v>452</v>
      </c>
      <c r="B17" s="10" t="s">
        <v>374</v>
      </c>
      <c r="C17" s="39"/>
      <c r="D17" s="16">
        <f>'Unit Totals'!D190</f>
        <v>2</v>
      </c>
      <c r="E17" s="16">
        <f>'Unit Totals'!E190</f>
        <v>0</v>
      </c>
      <c r="F17" s="16">
        <f t="shared" si="0"/>
        <v>2</v>
      </c>
      <c r="G17" s="16">
        <f>'Unit Totals'!G190+2</f>
        <v>42</v>
      </c>
      <c r="H17" s="18">
        <f t="shared" si="1"/>
        <v>4.7619047619047616E-2</v>
      </c>
      <c r="I17" s="16">
        <f>'Unit Totals'!H190</f>
        <v>0</v>
      </c>
    </row>
    <row r="18" spans="1:9" x14ac:dyDescent="0.35">
      <c r="A18" s="14">
        <v>913</v>
      </c>
      <c r="B18" s="10" t="s">
        <v>850</v>
      </c>
      <c r="C18" s="39"/>
      <c r="D18" s="16">
        <f>'Unit Totals'!D320</f>
        <v>16</v>
      </c>
      <c r="E18" s="16">
        <f>'Unit Totals'!E320</f>
        <v>0</v>
      </c>
      <c r="F18" s="16">
        <f t="shared" si="0"/>
        <v>16</v>
      </c>
      <c r="G18" s="16">
        <f>'Unit Totals'!G320+2</f>
        <v>21</v>
      </c>
      <c r="H18" s="18">
        <f t="shared" si="1"/>
        <v>0.76190476190476186</v>
      </c>
      <c r="I18" s="16">
        <f>'Unit Totals'!H320</f>
        <v>3</v>
      </c>
    </row>
    <row r="19" spans="1:9" x14ac:dyDescent="0.35">
      <c r="A19" s="14">
        <v>938</v>
      </c>
      <c r="B19" s="10" t="s">
        <v>851</v>
      </c>
      <c r="C19" s="39"/>
      <c r="D19" s="16">
        <f>'Unit Totals'!D328</f>
        <v>15</v>
      </c>
      <c r="E19" s="16">
        <f>'Unit Totals'!E328</f>
        <v>0</v>
      </c>
      <c r="F19" s="16">
        <f t="shared" si="0"/>
        <v>15</v>
      </c>
      <c r="G19" s="16">
        <f>'Unit Totals'!G328+2</f>
        <v>35</v>
      </c>
      <c r="H19" s="18">
        <f t="shared" si="1"/>
        <v>0.42857142857142855</v>
      </c>
      <c r="I19" s="16">
        <f>'Unit Totals'!H328</f>
        <v>0</v>
      </c>
    </row>
    <row r="20" spans="1:9" x14ac:dyDescent="0.35">
      <c r="A20" s="14">
        <v>979</v>
      </c>
      <c r="B20" s="10" t="s">
        <v>852</v>
      </c>
      <c r="C20" s="39"/>
      <c r="D20" s="16">
        <f>'Unit Totals'!D334</f>
        <v>7</v>
      </c>
      <c r="E20" s="16">
        <f>'Unit Totals'!E334</f>
        <v>0</v>
      </c>
      <c r="F20" s="16">
        <f t="shared" si="0"/>
        <v>7</v>
      </c>
      <c r="G20" s="16">
        <f>'Unit Totals'!G334+2</f>
        <v>205</v>
      </c>
      <c r="H20" s="18">
        <f t="shared" si="1"/>
        <v>3.4146341463414637E-2</v>
      </c>
      <c r="I20" s="16">
        <f>'Unit Totals'!H334</f>
        <v>4</v>
      </c>
    </row>
    <row r="21" spans="1:9" x14ac:dyDescent="0.35">
      <c r="A21" s="14">
        <v>983</v>
      </c>
      <c r="B21" s="10" t="s">
        <v>659</v>
      </c>
      <c r="C21" s="39"/>
      <c r="D21" s="16">
        <f>'Unit Totals'!D335</f>
        <v>4</v>
      </c>
      <c r="E21" s="16">
        <f>'Unit Totals'!E335</f>
        <v>0</v>
      </c>
      <c r="F21" s="16">
        <f t="shared" si="0"/>
        <v>4</v>
      </c>
      <c r="G21" s="16">
        <f>'Unit Totals'!G335+2</f>
        <v>11</v>
      </c>
      <c r="H21" s="18">
        <f t="shared" si="1"/>
        <v>0.36363636363636365</v>
      </c>
      <c r="I21" s="16">
        <f>'Unit Totals'!H335</f>
        <v>1</v>
      </c>
    </row>
    <row r="22" spans="1:9" x14ac:dyDescent="0.35">
      <c r="A22" s="14">
        <v>1044</v>
      </c>
      <c r="B22" s="10" t="s">
        <v>853</v>
      </c>
      <c r="C22" s="39"/>
      <c r="D22" s="16">
        <f>'Unit Totals'!D345</f>
        <v>1</v>
      </c>
      <c r="E22" s="16">
        <f>'Unit Totals'!E345</f>
        <v>0</v>
      </c>
      <c r="F22" s="16">
        <f t="shared" si="0"/>
        <v>1</v>
      </c>
      <c r="G22" s="16">
        <f>'Unit Totals'!G345+2</f>
        <v>18</v>
      </c>
      <c r="H22" s="18">
        <f t="shared" si="1"/>
        <v>5.5555555555555552E-2</v>
      </c>
      <c r="I22" s="16">
        <f>'Unit Totals'!H345</f>
        <v>1</v>
      </c>
    </row>
    <row r="23" spans="1:9" x14ac:dyDescent="0.35">
      <c r="A23" s="14">
        <v>1078</v>
      </c>
      <c r="B23" s="10" t="s">
        <v>854</v>
      </c>
      <c r="C23" s="39"/>
      <c r="D23" s="16">
        <f>'Unit Totals'!D348</f>
        <v>1</v>
      </c>
      <c r="E23" s="16">
        <f>'Unit Totals'!E348</f>
        <v>0</v>
      </c>
      <c r="F23" s="16">
        <f t="shared" si="0"/>
        <v>1</v>
      </c>
      <c r="G23" s="16">
        <f>'Unit Totals'!G348+2</f>
        <v>33</v>
      </c>
      <c r="H23" s="18">
        <f t="shared" si="1"/>
        <v>3.0303030303030304E-2</v>
      </c>
      <c r="I23" s="16">
        <f>'Unit Totals'!H348</f>
        <v>0</v>
      </c>
    </row>
    <row r="24" spans="1:9" x14ac:dyDescent="0.35">
      <c r="A24" s="14">
        <v>1236</v>
      </c>
      <c r="B24" s="10" t="s">
        <v>745</v>
      </c>
      <c r="C24" s="39"/>
      <c r="D24" s="16">
        <f>'Unit Totals'!D379</f>
        <v>1</v>
      </c>
      <c r="E24" s="16">
        <f>'Unit Totals'!E379</f>
        <v>0</v>
      </c>
      <c r="F24" s="16">
        <f t="shared" si="0"/>
        <v>1</v>
      </c>
      <c r="G24" s="16">
        <f>'Unit Totals'!G379+2</f>
        <v>20</v>
      </c>
      <c r="H24" s="18">
        <f t="shared" si="1"/>
        <v>0.05</v>
      </c>
      <c r="I24" s="16">
        <f>'Unit Totals'!H379</f>
        <v>0</v>
      </c>
    </row>
    <row r="25" spans="1:9" x14ac:dyDescent="0.35">
      <c r="A25" s="14">
        <v>1242</v>
      </c>
      <c r="B25" s="10" t="s">
        <v>749</v>
      </c>
      <c r="C25" s="39"/>
      <c r="D25" s="16">
        <f>'Unit Totals'!D381</f>
        <v>6</v>
      </c>
      <c r="E25" s="16">
        <f>'Unit Totals'!E381</f>
        <v>1</v>
      </c>
      <c r="F25" s="16">
        <f t="shared" si="0"/>
        <v>7</v>
      </c>
      <c r="G25" s="16">
        <f>'Unit Totals'!G381+2</f>
        <v>14</v>
      </c>
      <c r="H25" s="18">
        <f t="shared" si="1"/>
        <v>0.5</v>
      </c>
      <c r="I25" s="16">
        <f>'Unit Totals'!H381</f>
        <v>0</v>
      </c>
    </row>
    <row r="26" spans="1:9" x14ac:dyDescent="0.35">
      <c r="A26" s="14">
        <v>1276</v>
      </c>
      <c r="B26" s="10" t="s">
        <v>757</v>
      </c>
      <c r="C26" s="39">
        <v>44855</v>
      </c>
      <c r="D26" s="16">
        <f>'Unit Totals'!D385</f>
        <v>54</v>
      </c>
      <c r="E26" s="16">
        <f>'Unit Totals'!E385</f>
        <v>5</v>
      </c>
      <c r="F26" s="16">
        <f t="shared" si="0"/>
        <v>59</v>
      </c>
      <c r="G26" s="16">
        <f>'Unit Totals'!G385+2</f>
        <v>56</v>
      </c>
      <c r="H26" s="18">
        <f t="shared" si="1"/>
        <v>1.0535714285714286</v>
      </c>
      <c r="I26" s="16">
        <f>'Unit Totals'!H385</f>
        <v>5</v>
      </c>
    </row>
    <row r="27" spans="1:9" x14ac:dyDescent="0.35">
      <c r="A27" s="14"/>
      <c r="B27" s="10"/>
      <c r="C27" s="39"/>
      <c r="D27" s="16"/>
      <c r="E27" s="16"/>
      <c r="F27" s="16"/>
      <c r="G27" s="16"/>
      <c r="H27" s="19"/>
      <c r="I27" s="7"/>
    </row>
    <row r="28" spans="1:9" x14ac:dyDescent="0.35">
      <c r="A28" s="14">
        <f>COUNT(A3:A27)</f>
        <v>24</v>
      </c>
      <c r="B28" s="10" t="s">
        <v>777</v>
      </c>
      <c r="C28" s="15"/>
      <c r="D28" s="16">
        <f>SUM(D3:D26)</f>
        <v>297</v>
      </c>
      <c r="E28" s="16">
        <f>SUM(E3:E26)</f>
        <v>25</v>
      </c>
      <c r="F28" s="16">
        <f>SUM(F3:F26)</f>
        <v>322</v>
      </c>
      <c r="G28" s="16">
        <f>SUM(G3:G27)</f>
        <v>1027</v>
      </c>
      <c r="H28" s="19">
        <f>F28/G28</f>
        <v>0.31353456669912366</v>
      </c>
      <c r="I28" s="7">
        <f>SUM(I3:I27)</f>
        <v>48</v>
      </c>
    </row>
    <row r="30" spans="1:9" x14ac:dyDescent="0.35">
      <c r="A30" s="6"/>
    </row>
    <row r="32" spans="1:9" x14ac:dyDescent="0.35">
      <c r="B32" s="1" t="s">
        <v>778</v>
      </c>
      <c r="C32" s="46">
        <f>COUNTIFS(C3:C26,"&gt;=8/1/2026",C3:C26,"&lt;=7/31/2027")</f>
        <v>1</v>
      </c>
    </row>
  </sheetData>
  <sheetProtection algorithmName="SHA-512" hashValue="Hb3mUrdZqQF1I4OxJS3SoriHOTeVHTag0XKgmmEng6PmlgXoHkNo30lWE5EdkZx3RZ/zHXxiL0Q4uewClp7uYg==" saltValue="k2JC+dCwXqH4wUX6pL8F9Q==" spinCount="100000" sheet="1" selectLockedCells="1"/>
  <phoneticPr fontId="2" type="noConversion"/>
  <conditionalFormatting sqref="H3:H26">
    <cfRule type="cellIs" dxfId="9" priority="1" operator="greaterThanOrEqual">
      <formula>1</formula>
    </cfRule>
  </conditionalFormatting>
  <pageMargins left="0.5" right="0.5" top="1.33" bottom="1" header="0.5" footer="0.5"/>
  <pageSetup scale="87" orientation="portrait" r:id="rId1"/>
  <headerFooter>
    <oddHeader>&amp;CAmerican Legion Auxiliary
Department of Illinois
Membership Report 2026 - 2027
District 16</oddHeader>
    <oddFooter>&amp;R&amp;D</oddFooter>
  </headerFooter>
  <ignoredErrors>
    <ignoredError sqref="H28" formula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I39"/>
  <sheetViews>
    <sheetView zoomScaleNormal="100" workbookViewId="0">
      <selection activeCell="C3" sqref="C3:C34"/>
    </sheetView>
  </sheetViews>
  <sheetFormatPr defaultColWidth="10.81640625" defaultRowHeight="18" x14ac:dyDescent="0.35"/>
  <cols>
    <col min="1" max="1" width="6.6328125" style="2" bestFit="1" customWidth="1"/>
    <col min="2" max="2" width="16" style="1" bestFit="1" customWidth="1"/>
    <col min="3" max="3" width="19.453125" style="3" bestFit="1" customWidth="1"/>
    <col min="4" max="4" width="13.36328125" style="4" bestFit="1" customWidth="1"/>
    <col min="5" max="5" width="13" style="4" bestFit="1" customWidth="1"/>
    <col min="6" max="6" width="15.453125" style="4" bestFit="1" customWidth="1"/>
    <col min="7" max="7" width="6.453125" style="4" bestFit="1" customWidth="1"/>
    <col min="8" max="8" width="10.81640625" style="5" bestFit="1" customWidth="1"/>
    <col min="9" max="9" width="6.81640625" style="6" bestFit="1" customWidth="1"/>
    <col min="10" max="16384" width="10.81640625" style="1"/>
  </cols>
  <sheetData>
    <row r="1" spans="1:9" ht="34.950000000000003" customHeight="1" x14ac:dyDescent="0.35">
      <c r="A1" s="14" t="s">
        <v>770</v>
      </c>
      <c r="B1" s="10" t="s">
        <v>2</v>
      </c>
      <c r="C1" s="11" t="s">
        <v>771</v>
      </c>
      <c r="D1" s="8" t="s">
        <v>3</v>
      </c>
      <c r="E1" s="8" t="s">
        <v>4</v>
      </c>
      <c r="F1" s="12" t="s">
        <v>772</v>
      </c>
      <c r="G1" s="8" t="s">
        <v>773</v>
      </c>
      <c r="H1" s="13" t="s">
        <v>774</v>
      </c>
      <c r="I1" s="9" t="s">
        <v>6</v>
      </c>
    </row>
    <row r="2" spans="1:9" x14ac:dyDescent="0.35">
      <c r="A2" s="10"/>
      <c r="B2" s="10"/>
      <c r="C2" s="10"/>
      <c r="D2" s="10"/>
      <c r="E2" s="10"/>
      <c r="F2" s="10"/>
      <c r="G2" s="10"/>
      <c r="H2" s="19"/>
      <c r="I2" s="7"/>
    </row>
    <row r="3" spans="1:9" x14ac:dyDescent="0.35">
      <c r="A3" s="10">
        <v>79</v>
      </c>
      <c r="B3" s="10" t="s">
        <v>855</v>
      </c>
      <c r="C3" s="39"/>
      <c r="D3" s="16">
        <f>'Unit Totals'!D45</f>
        <v>33</v>
      </c>
      <c r="E3" s="16">
        <f>'Unit Totals'!E45</f>
        <v>2</v>
      </c>
      <c r="F3" s="16">
        <f t="shared" ref="F3:F34" si="0">SUM(D3:E3)</f>
        <v>35</v>
      </c>
      <c r="G3" s="16">
        <f>'Unit Totals'!G45+2</f>
        <v>55</v>
      </c>
      <c r="H3" s="18">
        <f t="shared" ref="H3:H34" si="1">F3/G3</f>
        <v>0.63636363636363635</v>
      </c>
      <c r="I3" s="16">
        <f>'Unit Totals'!H45</f>
        <v>2</v>
      </c>
    </row>
    <row r="4" spans="1:9" x14ac:dyDescent="0.35">
      <c r="A4" s="10">
        <v>89</v>
      </c>
      <c r="B4" s="10" t="s">
        <v>856</v>
      </c>
      <c r="C4" s="39"/>
      <c r="D4" s="16">
        <f>'Unit Totals'!D52</f>
        <v>2</v>
      </c>
      <c r="E4" s="16">
        <f>'Unit Totals'!E52</f>
        <v>0</v>
      </c>
      <c r="F4" s="16">
        <f t="shared" si="0"/>
        <v>2</v>
      </c>
      <c r="G4" s="16">
        <f>'Unit Totals'!G52+2</f>
        <v>41</v>
      </c>
      <c r="H4" s="18">
        <f t="shared" si="1"/>
        <v>4.878048780487805E-2</v>
      </c>
      <c r="I4" s="16">
        <f>'Unit Totals'!H52</f>
        <v>2</v>
      </c>
    </row>
    <row r="5" spans="1:9" x14ac:dyDescent="0.35">
      <c r="A5" s="10">
        <v>122</v>
      </c>
      <c r="B5" s="10" t="s">
        <v>857</v>
      </c>
      <c r="C5" s="39"/>
      <c r="D5" s="16">
        <f>'Unit Totals'!D67</f>
        <v>21</v>
      </c>
      <c r="E5" s="16">
        <f>'Unit Totals'!E67</f>
        <v>2</v>
      </c>
      <c r="F5" s="16">
        <f t="shared" si="0"/>
        <v>23</v>
      </c>
      <c r="G5" s="16">
        <f>'Unit Totals'!G67+2</f>
        <v>100</v>
      </c>
      <c r="H5" s="18">
        <f t="shared" si="1"/>
        <v>0.23</v>
      </c>
      <c r="I5" s="16">
        <f>'Unit Totals'!H67</f>
        <v>7</v>
      </c>
    </row>
    <row r="6" spans="1:9" x14ac:dyDescent="0.35">
      <c r="A6" s="10">
        <v>150</v>
      </c>
      <c r="B6" s="10" t="s">
        <v>858</v>
      </c>
      <c r="C6" s="39"/>
      <c r="D6" s="16">
        <f>'Unit Totals'!D81</f>
        <v>5</v>
      </c>
      <c r="E6" s="16">
        <f>'Unit Totals'!E81</f>
        <v>0</v>
      </c>
      <c r="F6" s="16">
        <f t="shared" si="0"/>
        <v>5</v>
      </c>
      <c r="G6" s="16">
        <f>'Unit Totals'!G81+2</f>
        <v>23</v>
      </c>
      <c r="H6" s="18">
        <f t="shared" si="1"/>
        <v>0.21739130434782608</v>
      </c>
      <c r="I6" s="16">
        <f>'Unit Totals'!H81</f>
        <v>5</v>
      </c>
    </row>
    <row r="7" spans="1:9" x14ac:dyDescent="0.35">
      <c r="A7" s="10">
        <v>174</v>
      </c>
      <c r="B7" s="10" t="s">
        <v>859</v>
      </c>
      <c r="C7" s="39"/>
      <c r="D7" s="16">
        <f>'Unit Totals'!D87</f>
        <v>6</v>
      </c>
      <c r="E7" s="16">
        <f>'Unit Totals'!E87</f>
        <v>0</v>
      </c>
      <c r="F7" s="16">
        <f t="shared" si="0"/>
        <v>6</v>
      </c>
      <c r="G7" s="16">
        <f>'Unit Totals'!G87+2</f>
        <v>36</v>
      </c>
      <c r="H7" s="18">
        <f t="shared" si="1"/>
        <v>0.16666666666666666</v>
      </c>
      <c r="I7" s="16">
        <f>'Unit Totals'!H87</f>
        <v>6</v>
      </c>
    </row>
    <row r="8" spans="1:9" x14ac:dyDescent="0.35">
      <c r="A8" s="10">
        <v>244</v>
      </c>
      <c r="B8" s="10" t="s">
        <v>860</v>
      </c>
      <c r="C8" s="39"/>
      <c r="D8" s="16">
        <f>'Unit Totals'!D111</f>
        <v>0</v>
      </c>
      <c r="E8" s="16">
        <f>'Unit Totals'!E111</f>
        <v>0</v>
      </c>
      <c r="F8" s="16">
        <f t="shared" si="0"/>
        <v>0</v>
      </c>
      <c r="G8" s="16">
        <f>'Unit Totals'!G111+2</f>
        <v>17</v>
      </c>
      <c r="H8" s="18">
        <f t="shared" si="1"/>
        <v>0</v>
      </c>
      <c r="I8" s="16">
        <f>'Unit Totals'!H111</f>
        <v>0</v>
      </c>
    </row>
    <row r="9" spans="1:9" x14ac:dyDescent="0.35">
      <c r="A9" s="10">
        <v>263</v>
      </c>
      <c r="B9" s="10" t="s">
        <v>861</v>
      </c>
      <c r="C9" s="39"/>
      <c r="D9" s="16">
        <f>'Unit Totals'!D122</f>
        <v>50</v>
      </c>
      <c r="E9" s="16">
        <f>'Unit Totals'!E122</f>
        <v>0</v>
      </c>
      <c r="F9" s="16">
        <f t="shared" si="0"/>
        <v>50</v>
      </c>
      <c r="G9" s="16">
        <f>'Unit Totals'!G122+2</f>
        <v>81</v>
      </c>
      <c r="H9" s="18">
        <f t="shared" si="1"/>
        <v>0.61728395061728392</v>
      </c>
      <c r="I9" s="16">
        <f>'Unit Totals'!H122</f>
        <v>9</v>
      </c>
    </row>
    <row r="10" spans="1:9" x14ac:dyDescent="0.35">
      <c r="A10" s="10">
        <v>341</v>
      </c>
      <c r="B10" s="10" t="s">
        <v>862</v>
      </c>
      <c r="C10" s="39"/>
      <c r="D10" s="16">
        <f>'Unit Totals'!D151</f>
        <v>0</v>
      </c>
      <c r="E10" s="16">
        <f>'Unit Totals'!E151</f>
        <v>0</v>
      </c>
      <c r="F10" s="16">
        <f t="shared" si="0"/>
        <v>0</v>
      </c>
      <c r="G10" s="16">
        <f>'Unit Totals'!G151+2</f>
        <v>19</v>
      </c>
      <c r="H10" s="18">
        <f t="shared" si="1"/>
        <v>0</v>
      </c>
      <c r="I10" s="16">
        <f>'Unit Totals'!H151</f>
        <v>0</v>
      </c>
    </row>
    <row r="11" spans="1:9" x14ac:dyDescent="0.35">
      <c r="A11" s="10">
        <v>427</v>
      </c>
      <c r="B11" s="10" t="s">
        <v>863</v>
      </c>
      <c r="C11" s="39"/>
      <c r="D11" s="16">
        <f>'Unit Totals'!D180</f>
        <v>4</v>
      </c>
      <c r="E11" s="16">
        <f>'Unit Totals'!E180</f>
        <v>0</v>
      </c>
      <c r="F11" s="16">
        <f t="shared" si="0"/>
        <v>4</v>
      </c>
      <c r="G11" s="16">
        <f>'Unit Totals'!G180+2</f>
        <v>36</v>
      </c>
      <c r="H11" s="18">
        <f t="shared" si="1"/>
        <v>0.1111111111111111</v>
      </c>
      <c r="I11" s="16">
        <f>'Unit Totals'!H180</f>
        <v>2</v>
      </c>
    </row>
    <row r="12" spans="1:9" x14ac:dyDescent="0.35">
      <c r="A12" s="10">
        <v>447</v>
      </c>
      <c r="B12" s="10" t="s">
        <v>864</v>
      </c>
      <c r="C12" s="39"/>
      <c r="D12" s="16">
        <f>'Unit Totals'!D188</f>
        <v>3</v>
      </c>
      <c r="E12" s="16">
        <f>'Unit Totals'!E188</f>
        <v>0</v>
      </c>
      <c r="F12" s="16">
        <f t="shared" si="0"/>
        <v>3</v>
      </c>
      <c r="G12" s="16">
        <f>'Unit Totals'!G188+2</f>
        <v>28</v>
      </c>
      <c r="H12" s="18">
        <f t="shared" si="1"/>
        <v>0.10714285714285714</v>
      </c>
      <c r="I12" s="16">
        <f>'Unit Totals'!H188</f>
        <v>1</v>
      </c>
    </row>
    <row r="13" spans="1:9" x14ac:dyDescent="0.35">
      <c r="A13" s="10">
        <v>451</v>
      </c>
      <c r="B13" s="10" t="s">
        <v>865</v>
      </c>
      <c r="C13" s="39"/>
      <c r="D13" s="16">
        <f>'Unit Totals'!D189</f>
        <v>17</v>
      </c>
      <c r="E13" s="16">
        <f>'Unit Totals'!E189</f>
        <v>0</v>
      </c>
      <c r="F13" s="16">
        <f t="shared" si="0"/>
        <v>17</v>
      </c>
      <c r="G13" s="16">
        <f>'Unit Totals'!G189+2</f>
        <v>19</v>
      </c>
      <c r="H13" s="18">
        <f t="shared" si="1"/>
        <v>0.89473684210526316</v>
      </c>
      <c r="I13" s="16">
        <f>'Unit Totals'!H189</f>
        <v>0</v>
      </c>
    </row>
    <row r="14" spans="1:9" x14ac:dyDescent="0.35">
      <c r="A14" s="10">
        <v>454</v>
      </c>
      <c r="B14" s="10" t="s">
        <v>378</v>
      </c>
      <c r="C14" s="39"/>
      <c r="D14" s="16">
        <f>'Unit Totals'!D192</f>
        <v>2</v>
      </c>
      <c r="E14" s="16">
        <f>'Unit Totals'!E192</f>
        <v>0</v>
      </c>
      <c r="F14" s="16">
        <f t="shared" si="0"/>
        <v>2</v>
      </c>
      <c r="G14" s="16">
        <f>'Unit Totals'!G192+2</f>
        <v>22</v>
      </c>
      <c r="H14" s="18">
        <f t="shared" si="1"/>
        <v>9.0909090909090912E-2</v>
      </c>
      <c r="I14" s="16">
        <f>'Unit Totals'!H192</f>
        <v>0</v>
      </c>
    </row>
    <row r="15" spans="1:9" x14ac:dyDescent="0.35">
      <c r="A15" s="10">
        <v>456</v>
      </c>
      <c r="B15" s="10" t="s">
        <v>380</v>
      </c>
      <c r="C15" s="39"/>
      <c r="D15" s="16">
        <f>'Unit Totals'!D193</f>
        <v>26</v>
      </c>
      <c r="E15" s="16">
        <f>'Unit Totals'!E193</f>
        <v>0</v>
      </c>
      <c r="F15" s="16">
        <f t="shared" si="0"/>
        <v>26</v>
      </c>
      <c r="G15" s="16">
        <f>'Unit Totals'!G193+2</f>
        <v>54</v>
      </c>
      <c r="H15" s="18">
        <f t="shared" si="1"/>
        <v>0.48148148148148145</v>
      </c>
      <c r="I15" s="16">
        <f>'Unit Totals'!H193</f>
        <v>0</v>
      </c>
    </row>
    <row r="16" spans="1:9" x14ac:dyDescent="0.35">
      <c r="A16" s="10">
        <v>466</v>
      </c>
      <c r="B16" s="10" t="s">
        <v>390</v>
      </c>
      <c r="C16" s="39"/>
      <c r="D16" s="16">
        <f>'Unit Totals'!D198</f>
        <v>7</v>
      </c>
      <c r="E16" s="16">
        <f>'Unit Totals'!E198</f>
        <v>0</v>
      </c>
      <c r="F16" s="16">
        <f t="shared" si="0"/>
        <v>7</v>
      </c>
      <c r="G16" s="16">
        <f>'Unit Totals'!G198+2</f>
        <v>23</v>
      </c>
      <c r="H16" s="18">
        <f t="shared" si="1"/>
        <v>0.30434782608695654</v>
      </c>
      <c r="I16" s="16">
        <f>'Unit Totals'!H198</f>
        <v>6</v>
      </c>
    </row>
    <row r="17" spans="1:9" x14ac:dyDescent="0.35">
      <c r="A17" s="10">
        <v>506</v>
      </c>
      <c r="B17" s="10" t="s">
        <v>412</v>
      </c>
      <c r="C17" s="39"/>
      <c r="D17" s="16">
        <f>'Unit Totals'!D209</f>
        <v>4</v>
      </c>
      <c r="E17" s="16">
        <f>'Unit Totals'!E209</f>
        <v>0</v>
      </c>
      <c r="F17" s="16">
        <f t="shared" si="0"/>
        <v>4</v>
      </c>
      <c r="G17" s="16">
        <f>'Unit Totals'!G209+2</f>
        <v>83</v>
      </c>
      <c r="H17" s="18">
        <f t="shared" si="1"/>
        <v>4.8192771084337352E-2</v>
      </c>
      <c r="I17" s="16">
        <f>'Unit Totals'!H209</f>
        <v>0</v>
      </c>
    </row>
    <row r="18" spans="1:9" x14ac:dyDescent="0.35">
      <c r="A18" s="10">
        <v>531</v>
      </c>
      <c r="B18" s="10" t="s">
        <v>866</v>
      </c>
      <c r="C18" s="39"/>
      <c r="D18" s="16">
        <f>'Unit Totals'!D215</f>
        <v>3</v>
      </c>
      <c r="E18" s="16">
        <f>'Unit Totals'!E215</f>
        <v>0</v>
      </c>
      <c r="F18" s="16">
        <f t="shared" si="0"/>
        <v>3</v>
      </c>
      <c r="G18" s="16">
        <f>'Unit Totals'!G215+2</f>
        <v>38</v>
      </c>
      <c r="H18" s="18">
        <f t="shared" si="1"/>
        <v>7.8947368421052627E-2</v>
      </c>
      <c r="I18" s="16">
        <f>'Unit Totals'!H215</f>
        <v>1</v>
      </c>
    </row>
    <row r="19" spans="1:9" x14ac:dyDescent="0.35">
      <c r="A19" s="10">
        <v>568</v>
      </c>
      <c r="B19" s="10" t="s">
        <v>867</v>
      </c>
      <c r="C19" s="39"/>
      <c r="D19" s="16">
        <f>'Unit Totals'!D227</f>
        <v>3</v>
      </c>
      <c r="E19" s="16">
        <f>'Unit Totals'!E227</f>
        <v>0</v>
      </c>
      <c r="F19" s="16">
        <f t="shared" si="0"/>
        <v>3</v>
      </c>
      <c r="G19" s="16">
        <f>'Unit Totals'!G227+2</f>
        <v>39</v>
      </c>
      <c r="H19" s="18">
        <f t="shared" si="1"/>
        <v>7.6923076923076927E-2</v>
      </c>
      <c r="I19" s="16">
        <f>'Unit Totals'!H227</f>
        <v>1</v>
      </c>
    </row>
    <row r="20" spans="1:9" x14ac:dyDescent="0.35">
      <c r="A20" s="10">
        <v>573</v>
      </c>
      <c r="B20" s="10" t="s">
        <v>868</v>
      </c>
      <c r="C20" s="39"/>
      <c r="D20" s="16">
        <f>'Unit Totals'!D230</f>
        <v>1</v>
      </c>
      <c r="E20" s="16">
        <f>'Unit Totals'!E230</f>
        <v>0</v>
      </c>
      <c r="F20" s="16">
        <f t="shared" si="0"/>
        <v>1</v>
      </c>
      <c r="G20" s="16">
        <f>'Unit Totals'!G230+2</f>
        <v>27</v>
      </c>
      <c r="H20" s="18">
        <f t="shared" si="1"/>
        <v>3.7037037037037035E-2</v>
      </c>
      <c r="I20" s="16">
        <f>'Unit Totals'!H230</f>
        <v>0</v>
      </c>
    </row>
    <row r="21" spans="1:9" x14ac:dyDescent="0.35">
      <c r="A21" s="10">
        <v>588</v>
      </c>
      <c r="B21" s="10" t="s">
        <v>869</v>
      </c>
      <c r="C21" s="39"/>
      <c r="D21" s="16">
        <f>'Unit Totals'!D236</f>
        <v>0</v>
      </c>
      <c r="E21" s="16">
        <f>'Unit Totals'!E236</f>
        <v>0</v>
      </c>
      <c r="F21" s="16">
        <f t="shared" si="0"/>
        <v>0</v>
      </c>
      <c r="G21" s="16">
        <f>'Unit Totals'!G236+2</f>
        <v>23</v>
      </c>
      <c r="H21" s="18">
        <f t="shared" si="1"/>
        <v>0</v>
      </c>
      <c r="I21" s="16">
        <f>'Unit Totals'!H236</f>
        <v>0</v>
      </c>
    </row>
    <row r="22" spans="1:9" x14ac:dyDescent="0.35">
      <c r="A22" s="10">
        <v>613</v>
      </c>
      <c r="B22" s="10" t="s">
        <v>870</v>
      </c>
      <c r="C22" s="39"/>
      <c r="D22" s="16">
        <f>'Unit Totals'!D241</f>
        <v>21</v>
      </c>
      <c r="E22" s="16">
        <f>'Unit Totals'!E241</f>
        <v>0</v>
      </c>
      <c r="F22" s="16">
        <f t="shared" si="0"/>
        <v>21</v>
      </c>
      <c r="G22" s="16">
        <f>'Unit Totals'!G241+2</f>
        <v>72</v>
      </c>
      <c r="H22" s="18">
        <f t="shared" si="1"/>
        <v>0.29166666666666669</v>
      </c>
      <c r="I22" s="16">
        <f>'Unit Totals'!H241</f>
        <v>9</v>
      </c>
    </row>
    <row r="23" spans="1:9" x14ac:dyDescent="0.35">
      <c r="A23" s="10">
        <v>617</v>
      </c>
      <c r="B23" s="10" t="s">
        <v>871</v>
      </c>
      <c r="C23" s="39"/>
      <c r="D23" s="16">
        <f>'Unit Totals'!D244</f>
        <v>1</v>
      </c>
      <c r="E23" s="16">
        <f>'Unit Totals'!E244</f>
        <v>0</v>
      </c>
      <c r="F23" s="16">
        <f t="shared" si="0"/>
        <v>1</v>
      </c>
      <c r="G23" s="16">
        <f>'Unit Totals'!G244+2</f>
        <v>34</v>
      </c>
      <c r="H23" s="18">
        <f t="shared" si="1"/>
        <v>2.9411764705882353E-2</v>
      </c>
      <c r="I23" s="16">
        <f>'Unit Totals'!H244</f>
        <v>1</v>
      </c>
    </row>
    <row r="24" spans="1:9" x14ac:dyDescent="0.35">
      <c r="A24" s="10">
        <v>624</v>
      </c>
      <c r="B24" s="10" t="s">
        <v>872</v>
      </c>
      <c r="C24" s="39"/>
      <c r="D24" s="16">
        <f>'Unit Totals'!D248</f>
        <v>3</v>
      </c>
      <c r="E24" s="16">
        <f>'Unit Totals'!E248</f>
        <v>0</v>
      </c>
      <c r="F24" s="16">
        <f t="shared" si="0"/>
        <v>3</v>
      </c>
      <c r="G24" s="16">
        <f>'Unit Totals'!G248+2</f>
        <v>49</v>
      </c>
      <c r="H24" s="18">
        <f t="shared" si="1"/>
        <v>6.1224489795918366E-2</v>
      </c>
      <c r="I24" s="16">
        <f>'Unit Totals'!H248</f>
        <v>2</v>
      </c>
    </row>
    <row r="25" spans="1:9" x14ac:dyDescent="0.35">
      <c r="A25" s="10">
        <v>635</v>
      </c>
      <c r="B25" s="10" t="s">
        <v>873</v>
      </c>
      <c r="C25" s="39"/>
      <c r="D25" s="16">
        <f>'Unit Totals'!D253</f>
        <v>4</v>
      </c>
      <c r="E25" s="16">
        <f>'Unit Totals'!E253</f>
        <v>0</v>
      </c>
      <c r="F25" s="16">
        <f t="shared" si="0"/>
        <v>4</v>
      </c>
      <c r="G25" s="16">
        <f>'Unit Totals'!G253+2</f>
        <v>26</v>
      </c>
      <c r="H25" s="18">
        <f t="shared" si="1"/>
        <v>0.15384615384615385</v>
      </c>
      <c r="I25" s="16">
        <f>'Unit Totals'!H253</f>
        <v>2</v>
      </c>
    </row>
    <row r="26" spans="1:9" x14ac:dyDescent="0.35">
      <c r="A26" s="10">
        <v>641</v>
      </c>
      <c r="B26" s="10" t="s">
        <v>874</v>
      </c>
      <c r="C26" s="39"/>
      <c r="D26" s="16">
        <f>'Unit Totals'!D255</f>
        <v>2</v>
      </c>
      <c r="E26" s="16">
        <f>'Unit Totals'!E255</f>
        <v>0</v>
      </c>
      <c r="F26" s="16">
        <f t="shared" si="0"/>
        <v>2</v>
      </c>
      <c r="G26" s="16">
        <f>'Unit Totals'!G255+2</f>
        <v>30</v>
      </c>
      <c r="H26" s="18">
        <f t="shared" si="1"/>
        <v>6.6666666666666666E-2</v>
      </c>
      <c r="I26" s="16">
        <f>'Unit Totals'!H255</f>
        <v>2</v>
      </c>
    </row>
    <row r="27" spans="1:9" x14ac:dyDescent="0.35">
      <c r="A27" s="10">
        <v>661</v>
      </c>
      <c r="B27" s="10" t="s">
        <v>515</v>
      </c>
      <c r="C27" s="39"/>
      <c r="D27" s="16">
        <f>'Unit Totals'!D263</f>
        <v>8</v>
      </c>
      <c r="E27" s="16">
        <f>'Unit Totals'!E263</f>
        <v>0</v>
      </c>
      <c r="F27" s="16">
        <f t="shared" si="0"/>
        <v>8</v>
      </c>
      <c r="G27" s="16">
        <f>'Unit Totals'!G263+2</f>
        <v>68</v>
      </c>
      <c r="H27" s="18">
        <f t="shared" si="1"/>
        <v>0.11764705882352941</v>
      </c>
      <c r="I27" s="16">
        <f>'Unit Totals'!H263</f>
        <v>7</v>
      </c>
    </row>
    <row r="28" spans="1:9" x14ac:dyDescent="0.35">
      <c r="A28" s="10">
        <v>715</v>
      </c>
      <c r="B28" s="10" t="s">
        <v>875</v>
      </c>
      <c r="C28" s="39"/>
      <c r="D28" s="16">
        <f>'Unit Totals'!D284</f>
        <v>0</v>
      </c>
      <c r="E28" s="16">
        <f>'Unit Totals'!E284</f>
        <v>0</v>
      </c>
      <c r="F28" s="16">
        <f t="shared" si="0"/>
        <v>0</v>
      </c>
      <c r="G28" s="16">
        <f>'Unit Totals'!G284+2</f>
        <v>14</v>
      </c>
      <c r="H28" s="18">
        <f t="shared" si="1"/>
        <v>0</v>
      </c>
      <c r="I28" s="16">
        <f>'Unit Totals'!H284</f>
        <v>0</v>
      </c>
    </row>
    <row r="29" spans="1:9" x14ac:dyDescent="0.35">
      <c r="A29" s="10">
        <v>737</v>
      </c>
      <c r="B29" s="10" t="s">
        <v>876</v>
      </c>
      <c r="C29" s="39"/>
      <c r="D29" s="16">
        <f>'Unit Totals'!D289</f>
        <v>0</v>
      </c>
      <c r="E29" s="16">
        <f>'Unit Totals'!E289</f>
        <v>0</v>
      </c>
      <c r="F29" s="16">
        <f t="shared" si="0"/>
        <v>0</v>
      </c>
      <c r="G29" s="16">
        <f>'Unit Totals'!G289+2</f>
        <v>13</v>
      </c>
      <c r="H29" s="18">
        <f t="shared" si="1"/>
        <v>0</v>
      </c>
      <c r="I29" s="16">
        <f>'Unit Totals'!H289</f>
        <v>0</v>
      </c>
    </row>
    <row r="30" spans="1:9" x14ac:dyDescent="0.35">
      <c r="A30" s="10">
        <v>752</v>
      </c>
      <c r="B30" s="10" t="s">
        <v>877</v>
      </c>
      <c r="C30" s="39"/>
      <c r="D30" s="16">
        <f>'Unit Totals'!D294</f>
        <v>0</v>
      </c>
      <c r="E30" s="16">
        <f>'Unit Totals'!E294</f>
        <v>0</v>
      </c>
      <c r="F30" s="16">
        <f t="shared" si="0"/>
        <v>0</v>
      </c>
      <c r="G30" s="16">
        <f>'Unit Totals'!G294+2</f>
        <v>23</v>
      </c>
      <c r="H30" s="18">
        <f t="shared" si="1"/>
        <v>0</v>
      </c>
      <c r="I30" s="16">
        <f>'Unit Totals'!H294</f>
        <v>0</v>
      </c>
    </row>
    <row r="31" spans="1:9" x14ac:dyDescent="0.35">
      <c r="A31" s="10">
        <v>931</v>
      </c>
      <c r="B31" s="10" t="s">
        <v>878</v>
      </c>
      <c r="C31" s="39"/>
      <c r="D31" s="16">
        <f>'Unit Totals'!D324</f>
        <v>0</v>
      </c>
      <c r="E31" s="16">
        <f>'Unit Totals'!E324</f>
        <v>0</v>
      </c>
      <c r="F31" s="16">
        <f t="shared" si="0"/>
        <v>0</v>
      </c>
      <c r="G31" s="16">
        <f>'Unit Totals'!G324+2</f>
        <v>21</v>
      </c>
      <c r="H31" s="18">
        <f t="shared" si="1"/>
        <v>0</v>
      </c>
      <c r="I31" s="16">
        <f>'Unit Totals'!H324</f>
        <v>0</v>
      </c>
    </row>
    <row r="32" spans="1:9" x14ac:dyDescent="0.35">
      <c r="A32" s="10">
        <v>1115</v>
      </c>
      <c r="B32" s="10" t="s">
        <v>695</v>
      </c>
      <c r="C32" s="39"/>
      <c r="D32" s="16">
        <f>'Unit Totals'!D353</f>
        <v>20</v>
      </c>
      <c r="E32" s="16">
        <f>'Unit Totals'!E353</f>
        <v>0</v>
      </c>
      <c r="F32" s="16">
        <f t="shared" si="0"/>
        <v>20</v>
      </c>
      <c r="G32" s="16">
        <f>'Unit Totals'!G353+2</f>
        <v>51</v>
      </c>
      <c r="H32" s="18">
        <f t="shared" si="1"/>
        <v>0.39215686274509803</v>
      </c>
      <c r="I32" s="16">
        <f>'Unit Totals'!H353</f>
        <v>2</v>
      </c>
    </row>
    <row r="33" spans="1:9" x14ac:dyDescent="0.35">
      <c r="A33" s="10">
        <v>1217</v>
      </c>
      <c r="B33" s="10" t="s">
        <v>735</v>
      </c>
      <c r="C33" s="39"/>
      <c r="D33" s="16">
        <f>'Unit Totals'!D374</f>
        <v>33</v>
      </c>
      <c r="E33" s="16">
        <f>'Unit Totals'!E374</f>
        <v>1</v>
      </c>
      <c r="F33" s="16">
        <f t="shared" si="0"/>
        <v>34</v>
      </c>
      <c r="G33" s="16">
        <f>'Unit Totals'!G374+2</f>
        <v>62</v>
      </c>
      <c r="H33" s="18">
        <f t="shared" si="1"/>
        <v>0.54838709677419351</v>
      </c>
      <c r="I33" s="16">
        <f>'Unit Totals'!H374</f>
        <v>1</v>
      </c>
    </row>
    <row r="34" spans="1:9" x14ac:dyDescent="0.35">
      <c r="A34" s="10">
        <v>1244</v>
      </c>
      <c r="B34" s="10" t="s">
        <v>751</v>
      </c>
      <c r="C34" s="39"/>
      <c r="D34" s="16">
        <f>'Unit Totals'!D382</f>
        <v>11</v>
      </c>
      <c r="E34" s="16">
        <f>'Unit Totals'!E382</f>
        <v>0</v>
      </c>
      <c r="F34" s="16">
        <f t="shared" si="0"/>
        <v>11</v>
      </c>
      <c r="G34" s="16">
        <f>'Unit Totals'!G382+2</f>
        <v>20</v>
      </c>
      <c r="H34" s="18">
        <f t="shared" si="1"/>
        <v>0.55000000000000004</v>
      </c>
      <c r="I34" s="16">
        <f>'Unit Totals'!H382</f>
        <v>0</v>
      </c>
    </row>
    <row r="35" spans="1:9" x14ac:dyDescent="0.35">
      <c r="A35" s="14"/>
      <c r="B35" s="10"/>
      <c r="C35" s="15"/>
      <c r="D35" s="16"/>
      <c r="E35" s="16"/>
      <c r="F35" s="16"/>
      <c r="G35" s="16"/>
      <c r="H35" s="19"/>
      <c r="I35" s="7"/>
    </row>
    <row r="36" spans="1:9" x14ac:dyDescent="0.35">
      <c r="A36" s="7">
        <f>COUNT(A3:A35)</f>
        <v>32</v>
      </c>
      <c r="B36" s="10" t="s">
        <v>777</v>
      </c>
      <c r="C36" s="15"/>
      <c r="D36" s="16">
        <f>SUM(D3:D34)</f>
        <v>290</v>
      </c>
      <c r="E36" s="16">
        <f>SUM(E3:E34)</f>
        <v>5</v>
      </c>
      <c r="F36" s="16">
        <f>SUM(F3:F34)</f>
        <v>295</v>
      </c>
      <c r="G36" s="16">
        <f>SUM(G3:G35)</f>
        <v>1247</v>
      </c>
      <c r="H36" s="19">
        <f>F36/G36</f>
        <v>0.23656776263031276</v>
      </c>
      <c r="I36" s="7">
        <f>SUM(I3:I35)</f>
        <v>68</v>
      </c>
    </row>
    <row r="39" spans="1:9" x14ac:dyDescent="0.35">
      <c r="B39" s="1" t="s">
        <v>778</v>
      </c>
      <c r="C39" s="46">
        <f>COUNTIFS(C3:C34,"&gt;=8/1/2026",C3:C34,"&lt;=7/31/2027")</f>
        <v>0</v>
      </c>
    </row>
  </sheetData>
  <sheetProtection algorithmName="SHA-512" hashValue="couP8dJmRVCz8RKSWU9qIS/BkAuuPMbCsBokxgChLVmdJTFnpEAtkcdD6/waJgvc7+vssdWU02mTiPXm+BSB4g==" saltValue="3FlbUOq2Ue+IctMZCpTSGw==" spinCount="100000" sheet="1" selectLockedCells="1"/>
  <phoneticPr fontId="2" type="noConversion"/>
  <conditionalFormatting sqref="H3:H34">
    <cfRule type="cellIs" dxfId="8" priority="1" operator="greaterThanOrEqual">
      <formula>1</formula>
    </cfRule>
  </conditionalFormatting>
  <pageMargins left="0.5" right="0.5" top="1.33" bottom="1" header="0.5" footer="0.5"/>
  <pageSetup scale="78" orientation="portrait" r:id="rId1"/>
  <headerFooter>
    <oddHeader>&amp;CAmerican Legion Auxiliary
Department of Illinois
Membership Report 2026 - 2027
District 17</oddHeader>
    <oddFooter>&amp;R&amp;D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I35"/>
  <sheetViews>
    <sheetView zoomScaleNormal="100" workbookViewId="0">
      <selection activeCell="C3" sqref="C3:C29"/>
    </sheetView>
  </sheetViews>
  <sheetFormatPr defaultColWidth="10.81640625" defaultRowHeight="18" x14ac:dyDescent="0.35"/>
  <cols>
    <col min="1" max="1" width="11.36328125" style="2" customWidth="1"/>
    <col min="2" max="2" width="12.6328125" style="1" bestFit="1" customWidth="1"/>
    <col min="3" max="3" width="19.453125" style="3" bestFit="1" customWidth="1"/>
    <col min="4" max="4" width="12.36328125" style="4" customWidth="1"/>
    <col min="5" max="5" width="13" style="4" bestFit="1" customWidth="1"/>
    <col min="6" max="6" width="13.81640625" style="4" customWidth="1"/>
    <col min="7" max="7" width="8.36328125" style="4" bestFit="1" customWidth="1"/>
    <col min="8" max="8" width="10.81640625" style="5" bestFit="1" customWidth="1"/>
    <col min="9" max="9" width="6.81640625" style="6" bestFit="1" customWidth="1"/>
    <col min="10" max="16384" width="10.81640625" style="1"/>
  </cols>
  <sheetData>
    <row r="1" spans="1:9" ht="34.950000000000003" customHeight="1" x14ac:dyDescent="0.35">
      <c r="A1" s="14" t="s">
        <v>770</v>
      </c>
      <c r="B1" s="10" t="s">
        <v>2</v>
      </c>
      <c r="C1" s="11" t="s">
        <v>771</v>
      </c>
      <c r="D1" s="8" t="s">
        <v>3</v>
      </c>
      <c r="E1" s="8" t="s">
        <v>4</v>
      </c>
      <c r="F1" s="12" t="s">
        <v>772</v>
      </c>
      <c r="G1" s="8" t="s">
        <v>773</v>
      </c>
      <c r="H1" s="13" t="s">
        <v>774</v>
      </c>
      <c r="I1" s="9" t="s">
        <v>6</v>
      </c>
    </row>
    <row r="2" spans="1:9" x14ac:dyDescent="0.35">
      <c r="A2" s="10"/>
      <c r="B2" s="10"/>
      <c r="C2" s="10"/>
      <c r="D2" s="10"/>
      <c r="E2" s="10"/>
      <c r="F2" s="10"/>
      <c r="G2" s="10"/>
      <c r="H2" s="7"/>
      <c r="I2" s="7"/>
    </row>
    <row r="3" spans="1:9" x14ac:dyDescent="0.35">
      <c r="A3" s="14">
        <v>23</v>
      </c>
      <c r="B3" s="10" t="s">
        <v>36</v>
      </c>
      <c r="C3" s="39"/>
      <c r="D3" s="16">
        <f>'Unit Totals'!D18</f>
        <v>8</v>
      </c>
      <c r="E3" s="16">
        <f>'Unit Totals'!E18</f>
        <v>0</v>
      </c>
      <c r="F3" s="16">
        <f t="shared" ref="F3:F29" si="0">SUM(D3:E3)</f>
        <v>8</v>
      </c>
      <c r="G3" s="16">
        <f>'Unit Totals'!G18+2</f>
        <v>13</v>
      </c>
      <c r="H3" s="18">
        <f t="shared" ref="H3:H29" si="1">F3/G3</f>
        <v>0.61538461538461542</v>
      </c>
      <c r="I3" s="16">
        <f>'Unit Totals'!H18</f>
        <v>8</v>
      </c>
    </row>
    <row r="4" spans="1:9" x14ac:dyDescent="0.35">
      <c r="A4" s="14">
        <v>51</v>
      </c>
      <c r="B4" s="10" t="s">
        <v>879</v>
      </c>
      <c r="C4" s="39"/>
      <c r="D4" s="16">
        <f>'Unit Totals'!D32</f>
        <v>17</v>
      </c>
      <c r="E4" s="16">
        <f>'Unit Totals'!E32</f>
        <v>1</v>
      </c>
      <c r="F4" s="16">
        <f t="shared" si="0"/>
        <v>18</v>
      </c>
      <c r="G4" s="16">
        <f>'Unit Totals'!G32+2</f>
        <v>61</v>
      </c>
      <c r="H4" s="18">
        <f t="shared" si="1"/>
        <v>0.29508196721311475</v>
      </c>
      <c r="I4" s="16">
        <f>'Unit Totals'!H32</f>
        <v>5</v>
      </c>
    </row>
    <row r="5" spans="1:9" x14ac:dyDescent="0.35">
      <c r="A5" s="14">
        <v>90</v>
      </c>
      <c r="B5" s="10" t="s">
        <v>880</v>
      </c>
      <c r="C5" s="39"/>
      <c r="D5" s="16">
        <f>'Unit Totals'!D53</f>
        <v>25</v>
      </c>
      <c r="E5" s="16">
        <f>'Unit Totals'!E53</f>
        <v>4</v>
      </c>
      <c r="F5" s="16">
        <f t="shared" si="0"/>
        <v>29</v>
      </c>
      <c r="G5" s="16">
        <f>'Unit Totals'!G53+2</f>
        <v>93</v>
      </c>
      <c r="H5" s="18">
        <f t="shared" si="1"/>
        <v>0.31182795698924731</v>
      </c>
      <c r="I5" s="16">
        <f>'Unit Totals'!H53</f>
        <v>6</v>
      </c>
    </row>
    <row r="6" spans="1:9" x14ac:dyDescent="0.35">
      <c r="A6" s="14">
        <v>203</v>
      </c>
      <c r="B6" s="10" t="s">
        <v>881</v>
      </c>
      <c r="C6" s="39"/>
      <c r="D6" s="16">
        <f>'Unit Totals'!D98</f>
        <v>2</v>
      </c>
      <c r="E6" s="16">
        <f>'Unit Totals'!E98</f>
        <v>0</v>
      </c>
      <c r="F6" s="16">
        <f t="shared" si="0"/>
        <v>2</v>
      </c>
      <c r="G6" s="16">
        <f>'Unit Totals'!G98+2</f>
        <v>33</v>
      </c>
      <c r="H6" s="18">
        <f t="shared" si="1"/>
        <v>6.0606060606060608E-2</v>
      </c>
      <c r="I6" s="16">
        <f>'Unit Totals'!H98</f>
        <v>2</v>
      </c>
    </row>
    <row r="7" spans="1:9" x14ac:dyDescent="0.35">
      <c r="A7" s="14">
        <v>210</v>
      </c>
      <c r="B7" s="10" t="s">
        <v>882</v>
      </c>
      <c r="C7" s="39"/>
      <c r="D7" s="16">
        <f>'Unit Totals'!D101</f>
        <v>22</v>
      </c>
      <c r="E7" s="16">
        <f>'Unit Totals'!E101</f>
        <v>1</v>
      </c>
      <c r="F7" s="16">
        <f t="shared" si="0"/>
        <v>23</v>
      </c>
      <c r="G7" s="16">
        <f>'Unit Totals'!G101+2</f>
        <v>61</v>
      </c>
      <c r="H7" s="18">
        <f t="shared" si="1"/>
        <v>0.37704918032786883</v>
      </c>
      <c r="I7" s="16">
        <f>'Unit Totals'!H101</f>
        <v>0</v>
      </c>
    </row>
    <row r="8" spans="1:9" x14ac:dyDescent="0.35">
      <c r="A8" s="14">
        <v>211</v>
      </c>
      <c r="B8" s="10" t="s">
        <v>203</v>
      </c>
      <c r="C8" s="39"/>
      <c r="D8" s="16">
        <f>'Unit Totals'!D102</f>
        <v>50</v>
      </c>
      <c r="E8" s="16">
        <f>'Unit Totals'!E102</f>
        <v>1</v>
      </c>
      <c r="F8" s="16">
        <f t="shared" si="0"/>
        <v>51</v>
      </c>
      <c r="G8" s="16">
        <f>'Unit Totals'!G102+2</f>
        <v>99</v>
      </c>
      <c r="H8" s="18">
        <f t="shared" si="1"/>
        <v>0.51515151515151514</v>
      </c>
      <c r="I8" s="16">
        <f>'Unit Totals'!H102</f>
        <v>11</v>
      </c>
    </row>
    <row r="9" spans="1:9" x14ac:dyDescent="0.35">
      <c r="A9" s="14">
        <v>367</v>
      </c>
      <c r="B9" s="10" t="s">
        <v>312</v>
      </c>
      <c r="C9" s="39"/>
      <c r="D9" s="16">
        <f>'Unit Totals'!D159</f>
        <v>25</v>
      </c>
      <c r="E9" s="16">
        <f>'Unit Totals'!E159</f>
        <v>1</v>
      </c>
      <c r="F9" s="16">
        <f t="shared" si="0"/>
        <v>26</v>
      </c>
      <c r="G9" s="16">
        <f>'Unit Totals'!G159+2</f>
        <v>30</v>
      </c>
      <c r="H9" s="18">
        <f t="shared" si="1"/>
        <v>0.8666666666666667</v>
      </c>
      <c r="I9" s="16">
        <f>'Unit Totals'!H159</f>
        <v>0</v>
      </c>
    </row>
    <row r="10" spans="1:9" x14ac:dyDescent="0.35">
      <c r="A10" s="14">
        <v>369</v>
      </c>
      <c r="B10" s="10" t="s">
        <v>883</v>
      </c>
      <c r="C10" s="39"/>
      <c r="D10" s="16">
        <f>'Unit Totals'!D160</f>
        <v>17</v>
      </c>
      <c r="E10" s="16">
        <f>'Unit Totals'!E160</f>
        <v>0</v>
      </c>
      <c r="F10" s="16">
        <f t="shared" si="0"/>
        <v>17</v>
      </c>
      <c r="G10" s="16">
        <f>'Unit Totals'!G160+2</f>
        <v>33</v>
      </c>
      <c r="H10" s="18">
        <f t="shared" si="1"/>
        <v>0.51515151515151514</v>
      </c>
      <c r="I10" s="16">
        <f>'Unit Totals'!H160</f>
        <v>0</v>
      </c>
    </row>
    <row r="11" spans="1:9" x14ac:dyDescent="0.35">
      <c r="A11" s="14">
        <v>384</v>
      </c>
      <c r="B11" s="10" t="s">
        <v>884</v>
      </c>
      <c r="C11" s="39"/>
      <c r="D11" s="16">
        <f>'Unit Totals'!D166</f>
        <v>15</v>
      </c>
      <c r="E11" s="16">
        <f>'Unit Totals'!E166</f>
        <v>2</v>
      </c>
      <c r="F11" s="16">
        <f t="shared" si="0"/>
        <v>17</v>
      </c>
      <c r="G11" s="16">
        <f>'Unit Totals'!G166+2</f>
        <v>69</v>
      </c>
      <c r="H11" s="18">
        <f t="shared" si="1"/>
        <v>0.24637681159420291</v>
      </c>
      <c r="I11" s="16">
        <f>'Unit Totals'!H166</f>
        <v>2</v>
      </c>
    </row>
    <row r="12" spans="1:9" x14ac:dyDescent="0.35">
      <c r="A12" s="14">
        <v>408</v>
      </c>
      <c r="B12" s="10" t="s">
        <v>885</v>
      </c>
      <c r="C12" s="39"/>
      <c r="D12" s="16">
        <f>'Unit Totals'!D175</f>
        <v>0</v>
      </c>
      <c r="E12" s="16">
        <f>'Unit Totals'!E175</f>
        <v>0</v>
      </c>
      <c r="F12" s="16">
        <f t="shared" si="0"/>
        <v>0</v>
      </c>
      <c r="G12" s="16">
        <f>'Unit Totals'!G175+2</f>
        <v>34</v>
      </c>
      <c r="H12" s="18">
        <f t="shared" si="1"/>
        <v>0</v>
      </c>
      <c r="I12" s="16">
        <f>'Unit Totals'!H175</f>
        <v>0</v>
      </c>
    </row>
    <row r="13" spans="1:9" x14ac:dyDescent="0.35">
      <c r="A13" s="14">
        <v>432</v>
      </c>
      <c r="B13" s="10" t="s">
        <v>886</v>
      </c>
      <c r="C13" s="39"/>
      <c r="D13" s="16">
        <f>'Unit Totals'!D182</f>
        <v>9</v>
      </c>
      <c r="E13" s="16">
        <f>'Unit Totals'!E182</f>
        <v>0</v>
      </c>
      <c r="F13" s="16">
        <f t="shared" si="0"/>
        <v>9</v>
      </c>
      <c r="G13" s="16">
        <f>'Unit Totals'!G182+2</f>
        <v>23</v>
      </c>
      <c r="H13" s="18">
        <f t="shared" si="1"/>
        <v>0.39130434782608697</v>
      </c>
      <c r="I13" s="16">
        <f>'Unit Totals'!H182</f>
        <v>9</v>
      </c>
    </row>
    <row r="14" spans="1:9" x14ac:dyDescent="0.35">
      <c r="A14" s="14">
        <v>477</v>
      </c>
      <c r="B14" s="10" t="s">
        <v>394</v>
      </c>
      <c r="C14" s="39"/>
      <c r="D14" s="16">
        <f>'Unit Totals'!D200</f>
        <v>3</v>
      </c>
      <c r="E14" s="16">
        <f>'Unit Totals'!E200</f>
        <v>0</v>
      </c>
      <c r="F14" s="16">
        <f t="shared" si="0"/>
        <v>3</v>
      </c>
      <c r="G14" s="16">
        <f>'Unit Totals'!G200+2</f>
        <v>72</v>
      </c>
      <c r="H14" s="18">
        <f t="shared" si="1"/>
        <v>4.1666666666666664E-2</v>
      </c>
      <c r="I14" s="16">
        <f>'Unit Totals'!H200</f>
        <v>0</v>
      </c>
    </row>
    <row r="15" spans="1:9" x14ac:dyDescent="0.35">
      <c r="A15" s="14">
        <v>499</v>
      </c>
      <c r="B15" s="10" t="s">
        <v>887</v>
      </c>
      <c r="C15" s="39"/>
      <c r="D15" s="16">
        <f>'Unit Totals'!D207</f>
        <v>1</v>
      </c>
      <c r="E15" s="16">
        <f>'Unit Totals'!E207</f>
        <v>0</v>
      </c>
      <c r="F15" s="16">
        <f t="shared" si="0"/>
        <v>1</v>
      </c>
      <c r="G15" s="16">
        <f>'Unit Totals'!G207+2</f>
        <v>43</v>
      </c>
      <c r="H15" s="18">
        <f t="shared" si="1"/>
        <v>2.3255813953488372E-2</v>
      </c>
      <c r="I15" s="16">
        <f>'Unit Totals'!H207</f>
        <v>1</v>
      </c>
    </row>
    <row r="16" spans="1:9" x14ac:dyDescent="0.35">
      <c r="A16" s="14">
        <v>503</v>
      </c>
      <c r="B16" s="10" t="s">
        <v>888</v>
      </c>
      <c r="C16" s="39"/>
      <c r="D16" s="16">
        <f>'Unit Totals'!D208</f>
        <v>1</v>
      </c>
      <c r="E16" s="16">
        <f>'Unit Totals'!E208</f>
        <v>0</v>
      </c>
      <c r="F16" s="16">
        <f t="shared" si="0"/>
        <v>1</v>
      </c>
      <c r="G16" s="16">
        <f>'Unit Totals'!G208+2</f>
        <v>54</v>
      </c>
      <c r="H16" s="18">
        <f t="shared" si="1"/>
        <v>1.8518518518518517E-2</v>
      </c>
      <c r="I16" s="16">
        <f>'Unit Totals'!H208</f>
        <v>1</v>
      </c>
    </row>
    <row r="17" spans="1:9" x14ac:dyDescent="0.35">
      <c r="A17" s="14">
        <v>515</v>
      </c>
      <c r="B17" s="10" t="s">
        <v>416</v>
      </c>
      <c r="C17" s="39"/>
      <c r="D17" s="16">
        <f>'Unit Totals'!D211</f>
        <v>1</v>
      </c>
      <c r="E17" s="16">
        <f>'Unit Totals'!E211</f>
        <v>0</v>
      </c>
      <c r="F17" s="16">
        <f t="shared" si="0"/>
        <v>1</v>
      </c>
      <c r="G17" s="16">
        <f>'Unit Totals'!G211+2</f>
        <v>35</v>
      </c>
      <c r="H17" s="18">
        <f t="shared" si="1"/>
        <v>2.8571428571428571E-2</v>
      </c>
      <c r="I17" s="16">
        <f>'Unit Totals'!H211</f>
        <v>0</v>
      </c>
    </row>
    <row r="18" spans="1:9" x14ac:dyDescent="0.35">
      <c r="A18" s="14">
        <v>527</v>
      </c>
      <c r="B18" s="10" t="s">
        <v>420</v>
      </c>
      <c r="C18" s="39"/>
      <c r="D18" s="16">
        <f>'Unit Totals'!D213</f>
        <v>2</v>
      </c>
      <c r="E18" s="16">
        <f>'Unit Totals'!E213</f>
        <v>0</v>
      </c>
      <c r="F18" s="16">
        <f t="shared" si="0"/>
        <v>2</v>
      </c>
      <c r="G18" s="16">
        <f>'Unit Totals'!G213+2</f>
        <v>38</v>
      </c>
      <c r="H18" s="18">
        <f t="shared" si="1"/>
        <v>5.2631578947368418E-2</v>
      </c>
      <c r="I18" s="16">
        <f>'Unit Totals'!H213</f>
        <v>1</v>
      </c>
    </row>
    <row r="19" spans="1:9" x14ac:dyDescent="0.35">
      <c r="A19" s="14">
        <v>551</v>
      </c>
      <c r="B19" s="10" t="s">
        <v>1005</v>
      </c>
      <c r="C19" s="39"/>
      <c r="D19" s="16">
        <f>'Unit Totals'!D221</f>
        <v>31</v>
      </c>
      <c r="E19" s="16">
        <f>'Unit Totals'!E221</f>
        <v>3</v>
      </c>
      <c r="F19" s="16">
        <f t="shared" ref="F19" si="2">SUM(D19:E19)</f>
        <v>34</v>
      </c>
      <c r="G19" s="16">
        <f>'Unit Totals'!G221+2</f>
        <v>50</v>
      </c>
      <c r="H19" s="18">
        <f t="shared" ref="H19" si="3">F19/G19</f>
        <v>0.68</v>
      </c>
      <c r="I19" s="16">
        <v>0</v>
      </c>
    </row>
    <row r="20" spans="1:9" x14ac:dyDescent="0.35">
      <c r="A20" s="14">
        <v>566</v>
      </c>
      <c r="B20" s="10" t="s">
        <v>889</v>
      </c>
      <c r="C20" s="39"/>
      <c r="D20" s="16">
        <f>'Unit Totals'!D226</f>
        <v>1</v>
      </c>
      <c r="E20" s="16">
        <f>'Unit Totals'!E226</f>
        <v>0</v>
      </c>
      <c r="F20" s="16">
        <f t="shared" si="0"/>
        <v>1</v>
      </c>
      <c r="G20" s="16">
        <f>'Unit Totals'!G226+2</f>
        <v>40</v>
      </c>
      <c r="H20" s="18">
        <f t="shared" si="1"/>
        <v>2.5000000000000001E-2</v>
      </c>
      <c r="I20" s="16">
        <f>'Unit Totals'!H226</f>
        <v>1</v>
      </c>
    </row>
    <row r="21" spans="1:9" x14ac:dyDescent="0.35">
      <c r="A21" s="14">
        <v>643</v>
      </c>
      <c r="B21" s="10" t="s">
        <v>890</v>
      </c>
      <c r="C21" s="39"/>
      <c r="D21" s="16">
        <f>'Unit Totals'!D256</f>
        <v>0</v>
      </c>
      <c r="E21" s="16">
        <f>'Unit Totals'!E256</f>
        <v>0</v>
      </c>
      <c r="F21" s="16">
        <f t="shared" si="0"/>
        <v>0</v>
      </c>
      <c r="G21" s="16">
        <f>'Unit Totals'!G256+2</f>
        <v>34</v>
      </c>
      <c r="H21" s="18">
        <f t="shared" si="1"/>
        <v>0</v>
      </c>
      <c r="I21" s="16">
        <f>'Unit Totals'!H256</f>
        <v>0</v>
      </c>
    </row>
    <row r="22" spans="1:9" x14ac:dyDescent="0.35">
      <c r="A22" s="14">
        <v>700</v>
      </c>
      <c r="B22" s="10" t="s">
        <v>891</v>
      </c>
      <c r="C22" s="39"/>
      <c r="D22" s="16">
        <f>'Unit Totals'!D279</f>
        <v>2</v>
      </c>
      <c r="E22" s="16">
        <f>'Unit Totals'!E279</f>
        <v>0</v>
      </c>
      <c r="F22" s="16">
        <f t="shared" si="0"/>
        <v>2</v>
      </c>
      <c r="G22" s="16">
        <f>'Unit Totals'!G279+2</f>
        <v>18</v>
      </c>
      <c r="H22" s="18">
        <f t="shared" si="1"/>
        <v>0.1111111111111111</v>
      </c>
      <c r="I22" s="16">
        <f>'Unit Totals'!H279</f>
        <v>0</v>
      </c>
    </row>
    <row r="23" spans="1:9" x14ac:dyDescent="0.35">
      <c r="A23" s="14">
        <v>755</v>
      </c>
      <c r="B23" s="10" t="s">
        <v>579</v>
      </c>
      <c r="C23" s="39"/>
      <c r="D23" s="16">
        <f>'Unit Totals'!D295</f>
        <v>7</v>
      </c>
      <c r="E23" s="16">
        <f>'Unit Totals'!E295</f>
        <v>0</v>
      </c>
      <c r="F23" s="16">
        <f t="shared" si="0"/>
        <v>7</v>
      </c>
      <c r="G23" s="16">
        <f>'Unit Totals'!G295+2</f>
        <v>71</v>
      </c>
      <c r="H23" s="18">
        <f t="shared" si="1"/>
        <v>9.8591549295774641E-2</v>
      </c>
      <c r="I23" s="16">
        <f>'Unit Totals'!H295</f>
        <v>2</v>
      </c>
    </row>
    <row r="24" spans="1:9" x14ac:dyDescent="0.35">
      <c r="A24" s="14">
        <v>764</v>
      </c>
      <c r="B24" s="10" t="s">
        <v>892</v>
      </c>
      <c r="C24" s="39"/>
      <c r="D24" s="16">
        <f>'Unit Totals'!D297</f>
        <v>20</v>
      </c>
      <c r="E24" s="16">
        <f>'Unit Totals'!E297</f>
        <v>0</v>
      </c>
      <c r="F24" s="16">
        <f t="shared" si="0"/>
        <v>20</v>
      </c>
      <c r="G24" s="16">
        <f>'Unit Totals'!G297+2</f>
        <v>54</v>
      </c>
      <c r="H24" s="18">
        <f t="shared" si="1"/>
        <v>0.37037037037037035</v>
      </c>
      <c r="I24" s="16">
        <f>'Unit Totals'!H297</f>
        <v>18</v>
      </c>
    </row>
    <row r="25" spans="1:9" x14ac:dyDescent="0.35">
      <c r="A25" s="14">
        <v>766</v>
      </c>
      <c r="B25" s="10" t="s">
        <v>587</v>
      </c>
      <c r="C25" s="39"/>
      <c r="D25" s="16">
        <f>'Unit Totals'!D299</f>
        <v>1</v>
      </c>
      <c r="E25" s="16">
        <f>'Unit Totals'!E299</f>
        <v>0</v>
      </c>
      <c r="F25" s="16">
        <f t="shared" si="0"/>
        <v>1</v>
      </c>
      <c r="G25" s="16">
        <f>'Unit Totals'!G299+2</f>
        <v>24</v>
      </c>
      <c r="H25" s="18">
        <f t="shared" si="1"/>
        <v>4.1666666666666664E-2</v>
      </c>
      <c r="I25" s="16">
        <f>'Unit Totals'!H299</f>
        <v>1</v>
      </c>
    </row>
    <row r="26" spans="1:9" x14ac:dyDescent="0.35">
      <c r="A26" s="14">
        <v>776</v>
      </c>
      <c r="B26" s="10" t="s">
        <v>893</v>
      </c>
      <c r="C26" s="39"/>
      <c r="D26" s="16">
        <f>'Unit Totals'!D302</f>
        <v>0</v>
      </c>
      <c r="E26" s="16">
        <f>'Unit Totals'!E302</f>
        <v>0</v>
      </c>
      <c r="F26" s="16">
        <f t="shared" si="0"/>
        <v>0</v>
      </c>
      <c r="G26" s="16">
        <f>'Unit Totals'!G302+2</f>
        <v>18</v>
      </c>
      <c r="H26" s="18">
        <f t="shared" si="1"/>
        <v>0</v>
      </c>
      <c r="I26" s="16">
        <f>'Unit Totals'!H302</f>
        <v>0</v>
      </c>
    </row>
    <row r="27" spans="1:9" x14ac:dyDescent="0.35">
      <c r="A27" s="14">
        <v>795</v>
      </c>
      <c r="B27" s="10" t="s">
        <v>599</v>
      </c>
      <c r="C27" s="39"/>
      <c r="D27" s="16">
        <f>'Unit Totals'!D305</f>
        <v>11</v>
      </c>
      <c r="E27" s="16">
        <f>'Unit Totals'!E305</f>
        <v>0</v>
      </c>
      <c r="F27" s="16">
        <f t="shared" si="0"/>
        <v>11</v>
      </c>
      <c r="G27" s="16">
        <f>'Unit Totals'!G305+2</f>
        <v>38</v>
      </c>
      <c r="H27" s="18">
        <f t="shared" si="1"/>
        <v>0.28947368421052633</v>
      </c>
      <c r="I27" s="16">
        <f>'Unit Totals'!H305</f>
        <v>1</v>
      </c>
    </row>
    <row r="28" spans="1:9" x14ac:dyDescent="0.35">
      <c r="A28" s="14">
        <v>977</v>
      </c>
      <c r="B28" s="10" t="s">
        <v>894</v>
      </c>
      <c r="C28" s="39"/>
      <c r="D28" s="16">
        <f>'Unit Totals'!D333</f>
        <v>2</v>
      </c>
      <c r="E28" s="16">
        <f>'Unit Totals'!E333</f>
        <v>0</v>
      </c>
      <c r="F28" s="16">
        <f t="shared" si="0"/>
        <v>2</v>
      </c>
      <c r="G28" s="16">
        <f>'Unit Totals'!G333+2</f>
        <v>19</v>
      </c>
      <c r="H28" s="18">
        <f t="shared" si="1"/>
        <v>0.10526315789473684</v>
      </c>
      <c r="I28" s="16">
        <f>'Unit Totals'!H333</f>
        <v>2</v>
      </c>
    </row>
    <row r="29" spans="1:9" x14ac:dyDescent="0.35">
      <c r="A29" s="14">
        <v>1019</v>
      </c>
      <c r="B29" s="10" t="s">
        <v>671</v>
      </c>
      <c r="C29" s="39"/>
      <c r="D29" s="16">
        <f>'Unit Totals'!D341</f>
        <v>15</v>
      </c>
      <c r="E29" s="16">
        <f>'Unit Totals'!E341</f>
        <v>0</v>
      </c>
      <c r="F29" s="16">
        <f t="shared" si="0"/>
        <v>15</v>
      </c>
      <c r="G29" s="16">
        <f>'Unit Totals'!G341+2</f>
        <v>48</v>
      </c>
      <c r="H29" s="18">
        <f t="shared" si="1"/>
        <v>0.3125</v>
      </c>
      <c r="I29" s="16">
        <f>'Unit Totals'!H341</f>
        <v>0</v>
      </c>
    </row>
    <row r="30" spans="1:9" x14ac:dyDescent="0.35">
      <c r="A30" s="14"/>
      <c r="B30" s="10"/>
      <c r="C30" s="15"/>
      <c r="D30" s="16"/>
      <c r="E30" s="16"/>
      <c r="F30" s="16"/>
      <c r="G30" s="16"/>
      <c r="H30" s="19"/>
      <c r="I30" s="7"/>
    </row>
    <row r="31" spans="1:9" x14ac:dyDescent="0.35">
      <c r="A31" s="14">
        <f>COUNT(A3:A30)</f>
        <v>27</v>
      </c>
      <c r="B31" s="10" t="s">
        <v>777</v>
      </c>
      <c r="C31" s="15"/>
      <c r="D31" s="16">
        <f>SUM(D3:D29)</f>
        <v>288</v>
      </c>
      <c r="E31" s="16">
        <f>SUM(E3:E29)</f>
        <v>13</v>
      </c>
      <c r="F31" s="16">
        <f>SUM(F3:F29)</f>
        <v>301</v>
      </c>
      <c r="G31" s="16">
        <f>SUM(G3:G30)</f>
        <v>1205</v>
      </c>
      <c r="H31" s="19">
        <f>F31/G31</f>
        <v>0.24979253112033195</v>
      </c>
      <c r="I31" s="7">
        <f>SUM(I3:I30)</f>
        <v>71</v>
      </c>
    </row>
    <row r="35" spans="2:3" x14ac:dyDescent="0.35">
      <c r="B35" s="1" t="s">
        <v>778</v>
      </c>
      <c r="C35" s="46">
        <f>COUNTIFS(C3:C29,"&gt;=8/1/2026",C3:C29,"&lt;=7/31/2027")</f>
        <v>0</v>
      </c>
    </row>
  </sheetData>
  <sheetProtection algorithmName="SHA-512" hashValue="PsI7Ugwp0y4prXSHny2/ApahCP84mqyL7B34i30NgPNW72MeEbxa8/CRQNzXk6dtDKHcbNvKsijiCZb2AswbVA==" saltValue="B7A8uqdneprqCDwGgpymyQ==" spinCount="100000" sheet="1" selectLockedCells="1"/>
  <phoneticPr fontId="2" type="noConversion"/>
  <conditionalFormatting sqref="H3:H29">
    <cfRule type="cellIs" dxfId="7" priority="1" operator="greaterThanOrEqual">
      <formula>1</formula>
    </cfRule>
  </conditionalFormatting>
  <pageMargins left="0.5" right="0.5" top="1.33" bottom="1" header="0.5" footer="0.5"/>
  <pageSetup scale="78" orientation="portrait" horizontalDpi="4294967293" verticalDpi="4294967293" r:id="rId1"/>
  <headerFooter>
    <oddHeader>&amp;CAmerican Legion Auxiliary
Department of Illinois
Membership Report 2026 - 2027
District 18</oddHeader>
    <oddFooter>&amp;R&amp;D</oddFooter>
  </headerFooter>
  <ignoredErrors>
    <ignoredError sqref="H31 F19" formula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I40"/>
  <sheetViews>
    <sheetView zoomScaleNormal="100" workbookViewId="0">
      <selection activeCell="C26" sqref="C26"/>
    </sheetView>
  </sheetViews>
  <sheetFormatPr defaultColWidth="10.81640625" defaultRowHeight="18" x14ac:dyDescent="0.35"/>
  <cols>
    <col min="1" max="1" width="6.81640625" style="2" bestFit="1" customWidth="1"/>
    <col min="2" max="2" width="27.36328125" style="1" bestFit="1" customWidth="1"/>
    <col min="3" max="3" width="17.453125" style="3" bestFit="1" customWidth="1"/>
    <col min="4" max="4" width="9.81640625" style="4" customWidth="1"/>
    <col min="5" max="5" width="9.36328125" style="4" customWidth="1"/>
    <col min="6" max="6" width="15.453125" style="4" bestFit="1" customWidth="1"/>
    <col min="7" max="7" width="5.6328125" style="4" bestFit="1" customWidth="1"/>
    <col min="8" max="8" width="10.81640625" style="5" bestFit="1" customWidth="1"/>
    <col min="9" max="9" width="7.36328125" style="6" bestFit="1" customWidth="1"/>
    <col min="10" max="16384" width="10.81640625" style="1"/>
  </cols>
  <sheetData>
    <row r="1" spans="1:9" ht="34.950000000000003" customHeight="1" x14ac:dyDescent="0.35">
      <c r="A1" s="14" t="s">
        <v>770</v>
      </c>
      <c r="B1" s="10" t="s">
        <v>2</v>
      </c>
      <c r="C1" s="11" t="s">
        <v>771</v>
      </c>
      <c r="D1" s="8" t="s">
        <v>3</v>
      </c>
      <c r="E1" s="8" t="s">
        <v>4</v>
      </c>
      <c r="F1" s="12" t="s">
        <v>772</v>
      </c>
      <c r="G1" s="8" t="s">
        <v>773</v>
      </c>
      <c r="H1" s="13" t="s">
        <v>774</v>
      </c>
      <c r="I1" s="9" t="s">
        <v>6</v>
      </c>
    </row>
    <row r="2" spans="1:9" x14ac:dyDescent="0.35">
      <c r="A2" s="10"/>
      <c r="B2" s="10"/>
      <c r="C2" s="10"/>
      <c r="D2" s="10"/>
      <c r="E2" s="10"/>
      <c r="F2" s="10"/>
      <c r="G2" s="10"/>
      <c r="H2" s="7"/>
      <c r="I2" s="7"/>
    </row>
    <row r="3" spans="1:9" x14ac:dyDescent="0.35">
      <c r="A3" s="14">
        <v>24</v>
      </c>
      <c r="B3" s="10" t="s">
        <v>38</v>
      </c>
      <c r="C3" s="39"/>
      <c r="D3" s="16">
        <f>'Unit Totals'!D19</f>
        <v>27</v>
      </c>
      <c r="E3" s="16">
        <f>'Unit Totals'!E19</f>
        <v>5</v>
      </c>
      <c r="F3" s="16">
        <f t="shared" ref="F3:F34" si="0">SUM(D3:E3)</f>
        <v>32</v>
      </c>
      <c r="G3" s="16">
        <f>'Unit Totals'!G19+2</f>
        <v>93</v>
      </c>
      <c r="H3" s="18">
        <f t="shared" ref="H3:H34" si="1">F3/G3</f>
        <v>0.34408602150537637</v>
      </c>
      <c r="I3" s="16">
        <f>'Unit Totals'!H19</f>
        <v>1</v>
      </c>
    </row>
    <row r="4" spans="1:9" x14ac:dyDescent="0.35">
      <c r="A4" s="14">
        <v>27</v>
      </c>
      <c r="B4" s="10" t="s">
        <v>895</v>
      </c>
      <c r="C4" s="39"/>
      <c r="D4" s="16">
        <f>'Unit Totals'!D21</f>
        <v>0</v>
      </c>
      <c r="E4" s="16">
        <f>'Unit Totals'!E21</f>
        <v>0</v>
      </c>
      <c r="F4" s="16">
        <f t="shared" si="0"/>
        <v>0</v>
      </c>
      <c r="G4" s="16">
        <f>'Unit Totals'!G21+2</f>
        <v>11</v>
      </c>
      <c r="H4" s="18">
        <f t="shared" si="1"/>
        <v>0</v>
      </c>
      <c r="I4" s="16">
        <f>'Unit Totals'!H21</f>
        <v>0</v>
      </c>
    </row>
    <row r="5" spans="1:9" x14ac:dyDescent="0.35">
      <c r="A5" s="14">
        <v>55</v>
      </c>
      <c r="B5" s="10" t="s">
        <v>896</v>
      </c>
      <c r="C5" s="39"/>
      <c r="D5" s="16">
        <f>'Unit Totals'!D34</f>
        <v>14</v>
      </c>
      <c r="E5" s="16">
        <f>'Unit Totals'!E34</f>
        <v>0</v>
      </c>
      <c r="F5" s="16">
        <f t="shared" si="0"/>
        <v>14</v>
      </c>
      <c r="G5" s="16">
        <f>'Unit Totals'!G34+2</f>
        <v>131</v>
      </c>
      <c r="H5" s="18">
        <f t="shared" si="1"/>
        <v>0.10687022900763359</v>
      </c>
      <c r="I5" s="16">
        <f>'Unit Totals'!H34</f>
        <v>13</v>
      </c>
    </row>
    <row r="6" spans="1:9" x14ac:dyDescent="0.35">
      <c r="A6" s="14">
        <v>68</v>
      </c>
      <c r="B6" s="10" t="s">
        <v>72</v>
      </c>
      <c r="C6" s="39"/>
      <c r="D6" s="16">
        <f>'Unit Totals'!D37</f>
        <v>52</v>
      </c>
      <c r="E6" s="16">
        <f>'Unit Totals'!E37</f>
        <v>4</v>
      </c>
      <c r="F6" s="16">
        <f t="shared" si="0"/>
        <v>56</v>
      </c>
      <c r="G6" s="16">
        <f>'Unit Totals'!G37+2</f>
        <v>84</v>
      </c>
      <c r="H6" s="18">
        <f t="shared" si="1"/>
        <v>0.66666666666666663</v>
      </c>
      <c r="I6" s="16">
        <f>'Unit Totals'!H37</f>
        <v>6</v>
      </c>
    </row>
    <row r="7" spans="1:9" x14ac:dyDescent="0.35">
      <c r="A7" s="14">
        <v>71</v>
      </c>
      <c r="B7" s="10" t="s">
        <v>76</v>
      </c>
      <c r="C7" s="39"/>
      <c r="D7" s="16">
        <f>'Unit Totals'!D39</f>
        <v>91</v>
      </c>
      <c r="E7" s="16">
        <f>'Unit Totals'!E39</f>
        <v>2</v>
      </c>
      <c r="F7" s="16">
        <f t="shared" si="0"/>
        <v>93</v>
      </c>
      <c r="G7" s="16">
        <f>'Unit Totals'!G39+2</f>
        <v>182</v>
      </c>
      <c r="H7" s="18">
        <f t="shared" si="1"/>
        <v>0.51098901098901095</v>
      </c>
      <c r="I7" s="16">
        <f>'Unit Totals'!H39</f>
        <v>32</v>
      </c>
    </row>
    <row r="8" spans="1:9" x14ac:dyDescent="0.35">
      <c r="A8" s="14">
        <v>72</v>
      </c>
      <c r="B8" s="10" t="s">
        <v>897</v>
      </c>
      <c r="C8" s="39"/>
      <c r="D8" s="16">
        <f>'Unit Totals'!D40</f>
        <v>0</v>
      </c>
      <c r="E8" s="16">
        <f>'Unit Totals'!E40</f>
        <v>0</v>
      </c>
      <c r="F8" s="16">
        <f t="shared" si="0"/>
        <v>0</v>
      </c>
      <c r="G8" s="16">
        <f>'Unit Totals'!G40+2</f>
        <v>25</v>
      </c>
      <c r="H8" s="18">
        <f t="shared" si="1"/>
        <v>0</v>
      </c>
      <c r="I8" s="16">
        <f>'Unit Totals'!H40</f>
        <v>0</v>
      </c>
    </row>
    <row r="9" spans="1:9" x14ac:dyDescent="0.35">
      <c r="A9" s="14">
        <v>81</v>
      </c>
      <c r="B9" s="10" t="s">
        <v>898</v>
      </c>
      <c r="C9" s="39"/>
      <c r="D9" s="16">
        <f>'Unit Totals'!D47</f>
        <v>5</v>
      </c>
      <c r="E9" s="16">
        <f>'Unit Totals'!E47</f>
        <v>0</v>
      </c>
      <c r="F9" s="16">
        <f t="shared" si="0"/>
        <v>5</v>
      </c>
      <c r="G9" s="16">
        <f>'Unit Totals'!G47+2</f>
        <v>24</v>
      </c>
      <c r="H9" s="18">
        <f t="shared" si="1"/>
        <v>0.20833333333333334</v>
      </c>
      <c r="I9" s="16">
        <f>'Unit Totals'!H47</f>
        <v>3</v>
      </c>
    </row>
    <row r="10" spans="1:9" x14ac:dyDescent="0.35">
      <c r="A10" s="14">
        <v>88</v>
      </c>
      <c r="B10" s="10" t="s">
        <v>899</v>
      </c>
      <c r="C10" s="39"/>
      <c r="D10" s="16">
        <f>'Unit Totals'!D51</f>
        <v>8</v>
      </c>
      <c r="E10" s="16">
        <f>'Unit Totals'!E51</f>
        <v>0</v>
      </c>
      <c r="F10" s="16">
        <f t="shared" si="0"/>
        <v>8</v>
      </c>
      <c r="G10" s="16">
        <f>'Unit Totals'!G51+2</f>
        <v>108</v>
      </c>
      <c r="H10" s="18">
        <f t="shared" si="1"/>
        <v>7.407407407407407E-2</v>
      </c>
      <c r="I10" s="16">
        <f>'Unit Totals'!H51</f>
        <v>7</v>
      </c>
    </row>
    <row r="11" spans="1:9" x14ac:dyDescent="0.35">
      <c r="A11" s="14">
        <v>102</v>
      </c>
      <c r="B11" s="10" t="s">
        <v>900</v>
      </c>
      <c r="C11" s="39"/>
      <c r="D11" s="16">
        <f>'Unit Totals'!D59</f>
        <v>5</v>
      </c>
      <c r="E11" s="16">
        <f>'Unit Totals'!E59</f>
        <v>0</v>
      </c>
      <c r="F11" s="16">
        <f t="shared" si="0"/>
        <v>5</v>
      </c>
      <c r="G11" s="16">
        <f>'Unit Totals'!G59+2</f>
        <v>52</v>
      </c>
      <c r="H11" s="18">
        <f t="shared" si="1"/>
        <v>9.6153846153846159E-2</v>
      </c>
      <c r="I11" s="16">
        <f>'Unit Totals'!H59</f>
        <v>2</v>
      </c>
    </row>
    <row r="12" spans="1:9" x14ac:dyDescent="0.35">
      <c r="A12" s="14">
        <v>103</v>
      </c>
      <c r="B12" s="10" t="s">
        <v>901</v>
      </c>
      <c r="C12" s="39"/>
      <c r="D12" s="16">
        <f>'Unit Totals'!D60</f>
        <v>0</v>
      </c>
      <c r="E12" s="16">
        <f>'Unit Totals'!E60</f>
        <v>0</v>
      </c>
      <c r="F12" s="16">
        <f t="shared" si="0"/>
        <v>0</v>
      </c>
      <c r="G12" s="16">
        <f>'Unit Totals'!G60+2</f>
        <v>39</v>
      </c>
      <c r="H12" s="18">
        <f t="shared" si="1"/>
        <v>0</v>
      </c>
      <c r="I12" s="16">
        <f>'Unit Totals'!H60</f>
        <v>0</v>
      </c>
    </row>
    <row r="13" spans="1:9" x14ac:dyDescent="0.35">
      <c r="A13" s="14">
        <v>105</v>
      </c>
      <c r="B13" s="10" t="s">
        <v>902</v>
      </c>
      <c r="C13" s="39"/>
      <c r="D13" s="16">
        <f>'Unit Totals'!D61</f>
        <v>17</v>
      </c>
      <c r="E13" s="16">
        <f>'Unit Totals'!E61</f>
        <v>2</v>
      </c>
      <c r="F13" s="16">
        <f t="shared" si="0"/>
        <v>19</v>
      </c>
      <c r="G13" s="16">
        <f>'Unit Totals'!G61+2</f>
        <v>39</v>
      </c>
      <c r="H13" s="18">
        <f t="shared" si="1"/>
        <v>0.48717948717948717</v>
      </c>
      <c r="I13" s="16">
        <f>'Unit Totals'!H61</f>
        <v>3</v>
      </c>
    </row>
    <row r="14" spans="1:9" x14ac:dyDescent="0.35">
      <c r="A14" s="14">
        <v>117</v>
      </c>
      <c r="B14" s="10" t="s">
        <v>126</v>
      </c>
      <c r="C14" s="39"/>
      <c r="D14" s="16">
        <f>'Unit Totals'!D64</f>
        <v>2</v>
      </c>
      <c r="E14" s="16">
        <f>'Unit Totals'!E64</f>
        <v>0</v>
      </c>
      <c r="F14" s="16">
        <f t="shared" si="0"/>
        <v>2</v>
      </c>
      <c r="G14" s="16">
        <f>'Unit Totals'!G64+2</f>
        <v>95</v>
      </c>
      <c r="H14" s="18">
        <f t="shared" si="1"/>
        <v>2.1052631578947368E-2</v>
      </c>
      <c r="I14" s="16">
        <f>'Unit Totals'!H64</f>
        <v>0</v>
      </c>
    </row>
    <row r="15" spans="1:9" x14ac:dyDescent="0.35">
      <c r="A15" s="14">
        <v>287</v>
      </c>
      <c r="B15" s="10" t="s">
        <v>259</v>
      </c>
      <c r="C15" s="39"/>
      <c r="D15" s="16">
        <f>'Unit Totals'!D131</f>
        <v>45</v>
      </c>
      <c r="E15" s="16">
        <f>'Unit Totals'!E131</f>
        <v>14</v>
      </c>
      <c r="F15" s="16">
        <f t="shared" si="0"/>
        <v>59</v>
      </c>
      <c r="G15" s="16">
        <f>'Unit Totals'!G131+2</f>
        <v>92</v>
      </c>
      <c r="H15" s="18">
        <f t="shared" si="1"/>
        <v>0.64130434782608692</v>
      </c>
      <c r="I15" s="16">
        <f>'Unit Totals'!H131</f>
        <v>20</v>
      </c>
    </row>
    <row r="16" spans="1:9" x14ac:dyDescent="0.35">
      <c r="A16" s="14">
        <v>289</v>
      </c>
      <c r="B16" s="10" t="s">
        <v>903</v>
      </c>
      <c r="C16" s="39"/>
      <c r="D16" s="16">
        <f>'Unit Totals'!D132</f>
        <v>59</v>
      </c>
      <c r="E16" s="16">
        <f>'Unit Totals'!E132</f>
        <v>21</v>
      </c>
      <c r="F16" s="16">
        <f t="shared" si="0"/>
        <v>80</v>
      </c>
      <c r="G16" s="16">
        <f>'Unit Totals'!G132+2</f>
        <v>126</v>
      </c>
      <c r="H16" s="18">
        <f t="shared" si="1"/>
        <v>0.63492063492063489</v>
      </c>
      <c r="I16" s="16">
        <f>'Unit Totals'!H132</f>
        <v>2</v>
      </c>
    </row>
    <row r="17" spans="1:9" x14ac:dyDescent="0.35">
      <c r="A17" s="14">
        <v>290</v>
      </c>
      <c r="B17" s="10" t="s">
        <v>263</v>
      </c>
      <c r="C17" s="39"/>
      <c r="D17" s="16">
        <f>'Unit Totals'!D133</f>
        <v>0</v>
      </c>
      <c r="E17" s="16">
        <f>'Unit Totals'!E133</f>
        <v>0</v>
      </c>
      <c r="F17" s="16">
        <f t="shared" si="0"/>
        <v>0</v>
      </c>
      <c r="G17" s="16">
        <f>'Unit Totals'!G133+2</f>
        <v>48</v>
      </c>
      <c r="H17" s="18">
        <f t="shared" si="1"/>
        <v>0</v>
      </c>
      <c r="I17" s="16">
        <f>'Unit Totals'!H133</f>
        <v>0</v>
      </c>
    </row>
    <row r="18" spans="1:9" x14ac:dyDescent="0.35">
      <c r="A18" s="14">
        <v>317</v>
      </c>
      <c r="B18" s="10" t="s">
        <v>904</v>
      </c>
      <c r="C18" s="39"/>
      <c r="D18" s="16">
        <f>'Unit Totals'!D141</f>
        <v>1</v>
      </c>
      <c r="E18" s="16">
        <f>'Unit Totals'!E141</f>
        <v>0</v>
      </c>
      <c r="F18" s="16">
        <f t="shared" si="0"/>
        <v>1</v>
      </c>
      <c r="G18" s="16">
        <f>'Unit Totals'!G141+2</f>
        <v>66</v>
      </c>
      <c r="H18" s="18">
        <f t="shared" si="1"/>
        <v>1.5151515151515152E-2</v>
      </c>
      <c r="I18" s="16">
        <f>'Unit Totals'!H141</f>
        <v>0</v>
      </c>
    </row>
    <row r="19" spans="1:9" x14ac:dyDescent="0.35">
      <c r="A19" s="14">
        <v>409</v>
      </c>
      <c r="B19" s="10" t="s">
        <v>905</v>
      </c>
      <c r="C19" s="39"/>
      <c r="D19" s="16">
        <f>'Unit Totals'!D176</f>
        <v>1</v>
      </c>
      <c r="E19" s="16">
        <f>'Unit Totals'!E176</f>
        <v>0</v>
      </c>
      <c r="F19" s="16">
        <f t="shared" si="0"/>
        <v>1</v>
      </c>
      <c r="G19" s="16">
        <f>'Unit Totals'!G176+2</f>
        <v>36</v>
      </c>
      <c r="H19" s="18">
        <f t="shared" si="1"/>
        <v>2.7777777777777776E-2</v>
      </c>
      <c r="I19" s="16">
        <f>'Unit Totals'!H176</f>
        <v>0</v>
      </c>
    </row>
    <row r="20" spans="1:9" x14ac:dyDescent="0.35">
      <c r="A20" s="14">
        <v>429</v>
      </c>
      <c r="B20" s="10" t="s">
        <v>906</v>
      </c>
      <c r="C20" s="39"/>
      <c r="D20" s="16">
        <f>'Unit Totals'!D181</f>
        <v>1</v>
      </c>
      <c r="E20" s="16">
        <f>'Unit Totals'!E181</f>
        <v>0</v>
      </c>
      <c r="F20" s="16">
        <f t="shared" si="0"/>
        <v>1</v>
      </c>
      <c r="G20" s="16">
        <f>'Unit Totals'!G181+2</f>
        <v>30</v>
      </c>
      <c r="H20" s="18">
        <f t="shared" si="1"/>
        <v>3.3333333333333333E-2</v>
      </c>
      <c r="I20" s="16">
        <f>'Unit Totals'!H181</f>
        <v>1</v>
      </c>
    </row>
    <row r="21" spans="1:9" x14ac:dyDescent="0.35">
      <c r="A21" s="14">
        <v>433</v>
      </c>
      <c r="B21" s="10" t="s">
        <v>907</v>
      </c>
      <c r="C21" s="39"/>
      <c r="D21" s="16">
        <f>'Unit Totals'!D183</f>
        <v>1</v>
      </c>
      <c r="E21" s="16">
        <f>'Unit Totals'!E183</f>
        <v>0</v>
      </c>
      <c r="F21" s="16">
        <f t="shared" si="0"/>
        <v>1</v>
      </c>
      <c r="G21" s="16">
        <f>'Unit Totals'!G183+2</f>
        <v>14</v>
      </c>
      <c r="H21" s="18">
        <f t="shared" si="1"/>
        <v>7.1428571428571425E-2</v>
      </c>
      <c r="I21" s="16">
        <f>'Unit Totals'!H183</f>
        <v>1</v>
      </c>
    </row>
    <row r="22" spans="1:9" x14ac:dyDescent="0.35">
      <c r="A22" s="14">
        <v>458</v>
      </c>
      <c r="B22" s="10" t="s">
        <v>908</v>
      </c>
      <c r="C22" s="39"/>
      <c r="D22" s="16">
        <f>'Unit Totals'!D194</f>
        <v>5</v>
      </c>
      <c r="E22" s="16">
        <f>'Unit Totals'!E194</f>
        <v>0</v>
      </c>
      <c r="F22" s="16">
        <f>SUM(D22:E22)</f>
        <v>5</v>
      </c>
      <c r="G22" s="16">
        <f>'Unit Totals'!G194+2</f>
        <v>32</v>
      </c>
      <c r="H22" s="18">
        <f t="shared" si="1"/>
        <v>0.15625</v>
      </c>
      <c r="I22" s="16">
        <f>'Unit Totals'!H194</f>
        <v>0</v>
      </c>
    </row>
    <row r="23" spans="1:9" x14ac:dyDescent="0.35">
      <c r="A23" s="14">
        <v>479</v>
      </c>
      <c r="B23" s="10" t="s">
        <v>396</v>
      </c>
      <c r="C23" s="39"/>
      <c r="D23" s="16">
        <f>'Unit Totals'!D201</f>
        <v>3</v>
      </c>
      <c r="E23" s="16">
        <f>'Unit Totals'!E201</f>
        <v>0</v>
      </c>
      <c r="F23" s="16">
        <f t="shared" si="0"/>
        <v>3</v>
      </c>
      <c r="G23" s="16">
        <f>'Unit Totals'!G201+2</f>
        <v>34</v>
      </c>
      <c r="H23" s="18">
        <f t="shared" si="1"/>
        <v>8.8235294117647065E-2</v>
      </c>
      <c r="I23" s="16">
        <f>'Unit Totals'!H201</f>
        <v>3</v>
      </c>
    </row>
    <row r="24" spans="1:9" x14ac:dyDescent="0.35">
      <c r="A24" s="14">
        <v>559</v>
      </c>
      <c r="B24" s="10" t="s">
        <v>38</v>
      </c>
      <c r="C24" s="39"/>
      <c r="D24" s="16">
        <f>'Unit Totals'!D223</f>
        <v>8</v>
      </c>
      <c r="E24" s="16">
        <f>'Unit Totals'!E223</f>
        <v>0</v>
      </c>
      <c r="F24" s="16">
        <f t="shared" si="0"/>
        <v>8</v>
      </c>
      <c r="G24" s="16">
        <f>'Unit Totals'!G223+2</f>
        <v>49</v>
      </c>
      <c r="H24" s="18">
        <f t="shared" si="1"/>
        <v>0.16326530612244897</v>
      </c>
      <c r="I24" s="16">
        <f>'Unit Totals'!H223</f>
        <v>2</v>
      </c>
    </row>
    <row r="25" spans="1:9" x14ac:dyDescent="0.35">
      <c r="A25" s="14">
        <v>611</v>
      </c>
      <c r="B25" s="10" t="s">
        <v>909</v>
      </c>
      <c r="C25" s="39">
        <v>44855</v>
      </c>
      <c r="D25" s="16">
        <f>'Unit Totals'!D240</f>
        <v>16</v>
      </c>
      <c r="E25" s="16">
        <f>'Unit Totals'!E240</f>
        <v>5</v>
      </c>
      <c r="F25" s="16">
        <f t="shared" si="0"/>
        <v>21</v>
      </c>
      <c r="G25" s="16">
        <f>'Unit Totals'!G240+2</f>
        <v>16</v>
      </c>
      <c r="H25" s="18">
        <f t="shared" si="1"/>
        <v>1.3125</v>
      </c>
      <c r="I25" s="16">
        <f>'Unit Totals'!H240</f>
        <v>1</v>
      </c>
    </row>
    <row r="26" spans="1:9" x14ac:dyDescent="0.35">
      <c r="A26" s="14">
        <v>620</v>
      </c>
      <c r="B26" s="10" t="s">
        <v>910</v>
      </c>
      <c r="C26" s="39"/>
      <c r="D26" s="16">
        <f>'Unit Totals'!D245</f>
        <v>1</v>
      </c>
      <c r="E26" s="16">
        <f>'Unit Totals'!E245</f>
        <v>0</v>
      </c>
      <c r="F26" s="16">
        <f t="shared" si="0"/>
        <v>1</v>
      </c>
      <c r="G26" s="16">
        <f>'Unit Totals'!G245+2</f>
        <v>22</v>
      </c>
      <c r="H26" s="18">
        <f t="shared" si="1"/>
        <v>4.5454545454545456E-2</v>
      </c>
      <c r="I26" s="16">
        <f>'Unit Totals'!H245</f>
        <v>0</v>
      </c>
    </row>
    <row r="27" spans="1:9" x14ac:dyDescent="0.35">
      <c r="A27" s="14">
        <v>634</v>
      </c>
      <c r="B27" s="10" t="s">
        <v>493</v>
      </c>
      <c r="C27" s="39"/>
      <c r="D27" s="16">
        <f>'Unit Totals'!D252</f>
        <v>1</v>
      </c>
      <c r="E27" s="16">
        <f>'Unit Totals'!E252</f>
        <v>0</v>
      </c>
      <c r="F27" s="16">
        <f t="shared" si="0"/>
        <v>1</v>
      </c>
      <c r="G27" s="16">
        <f>'Unit Totals'!G252+2</f>
        <v>24</v>
      </c>
      <c r="H27" s="18">
        <f t="shared" si="1"/>
        <v>4.1666666666666664E-2</v>
      </c>
      <c r="I27" s="16">
        <f>'Unit Totals'!H252</f>
        <v>1</v>
      </c>
    </row>
    <row r="28" spans="1:9" x14ac:dyDescent="0.35">
      <c r="A28" s="14">
        <v>650</v>
      </c>
      <c r="B28" s="10" t="s">
        <v>911</v>
      </c>
      <c r="C28" s="39"/>
      <c r="D28" s="16">
        <f>'Unit Totals'!D261</f>
        <v>1</v>
      </c>
      <c r="E28" s="16">
        <f>'Unit Totals'!E261</f>
        <v>0</v>
      </c>
      <c r="F28" s="16">
        <f t="shared" si="0"/>
        <v>1</v>
      </c>
      <c r="G28" s="16">
        <f>'Unit Totals'!G261+2</f>
        <v>31</v>
      </c>
      <c r="H28" s="18">
        <f t="shared" si="1"/>
        <v>3.2258064516129031E-2</v>
      </c>
      <c r="I28" s="16">
        <f>'Unit Totals'!H261</f>
        <v>1</v>
      </c>
    </row>
    <row r="29" spans="1:9" x14ac:dyDescent="0.35">
      <c r="A29" s="14">
        <v>725</v>
      </c>
      <c r="B29" s="10" t="s">
        <v>912</v>
      </c>
      <c r="C29" s="39"/>
      <c r="D29" s="16">
        <f>'Unit Totals'!D287</f>
        <v>0</v>
      </c>
      <c r="E29" s="16">
        <f>'Unit Totals'!E287</f>
        <v>0</v>
      </c>
      <c r="F29" s="16">
        <f t="shared" si="0"/>
        <v>0</v>
      </c>
      <c r="G29" s="16">
        <f>'Unit Totals'!G287+2</f>
        <v>72</v>
      </c>
      <c r="H29" s="18">
        <f t="shared" si="1"/>
        <v>0</v>
      </c>
      <c r="I29" s="16">
        <f>'Unit Totals'!H287</f>
        <v>0</v>
      </c>
    </row>
    <row r="30" spans="1:9" x14ac:dyDescent="0.35">
      <c r="A30" s="14">
        <v>770</v>
      </c>
      <c r="B30" s="10" t="s">
        <v>913</v>
      </c>
      <c r="C30" s="39"/>
      <c r="D30" s="16">
        <f>'Unit Totals'!D300</f>
        <v>1</v>
      </c>
      <c r="E30" s="16">
        <f>'Unit Totals'!E300</f>
        <v>0</v>
      </c>
      <c r="F30" s="16">
        <f t="shared" si="0"/>
        <v>1</v>
      </c>
      <c r="G30" s="16">
        <f>'Unit Totals'!G300+2</f>
        <v>35</v>
      </c>
      <c r="H30" s="18">
        <f t="shared" si="1"/>
        <v>2.8571428571428571E-2</v>
      </c>
      <c r="I30" s="16">
        <f>'Unit Totals'!H300</f>
        <v>1</v>
      </c>
    </row>
    <row r="31" spans="1:9" x14ac:dyDescent="0.35">
      <c r="A31" s="14">
        <v>839</v>
      </c>
      <c r="B31" s="10" t="s">
        <v>914</v>
      </c>
      <c r="C31" s="39"/>
      <c r="D31" s="16">
        <f>'Unit Totals'!D311</f>
        <v>0</v>
      </c>
      <c r="E31" s="16">
        <f>'Unit Totals'!E311</f>
        <v>0</v>
      </c>
      <c r="F31" s="16">
        <f t="shared" si="0"/>
        <v>0</v>
      </c>
      <c r="G31" s="16">
        <f>'Unit Totals'!G311+2</f>
        <v>23</v>
      </c>
      <c r="H31" s="18">
        <f t="shared" si="1"/>
        <v>0</v>
      </c>
      <c r="I31" s="16">
        <f>'Unit Totals'!H311</f>
        <v>0</v>
      </c>
    </row>
    <row r="32" spans="1:9" x14ac:dyDescent="0.35">
      <c r="A32" s="14">
        <v>1153</v>
      </c>
      <c r="B32" s="10" t="s">
        <v>915</v>
      </c>
      <c r="C32" s="39"/>
      <c r="D32" s="16">
        <f>'Unit Totals'!D359</f>
        <v>1</v>
      </c>
      <c r="E32" s="16">
        <f>'Unit Totals'!E359</f>
        <v>1</v>
      </c>
      <c r="F32" s="16">
        <f t="shared" si="0"/>
        <v>2</v>
      </c>
      <c r="G32" s="16">
        <f>'Unit Totals'!G359+2</f>
        <v>69</v>
      </c>
      <c r="H32" s="18">
        <f t="shared" si="1"/>
        <v>2.8985507246376812E-2</v>
      </c>
      <c r="I32" s="16">
        <f>'Unit Totals'!H359</f>
        <v>0</v>
      </c>
    </row>
    <row r="33" spans="1:9" x14ac:dyDescent="0.35">
      <c r="A33" s="14">
        <v>1181</v>
      </c>
      <c r="B33" s="10" t="s">
        <v>916</v>
      </c>
      <c r="C33" s="39"/>
      <c r="D33" s="16">
        <f>'Unit Totals'!D365</f>
        <v>1</v>
      </c>
      <c r="E33" s="16">
        <f>'Unit Totals'!E365</f>
        <v>0</v>
      </c>
      <c r="F33" s="16">
        <f t="shared" si="0"/>
        <v>1</v>
      </c>
      <c r="G33" s="16">
        <f>'Unit Totals'!G365+2</f>
        <v>19</v>
      </c>
      <c r="H33" s="18">
        <f t="shared" si="1"/>
        <v>5.2631578947368418E-2</v>
      </c>
      <c r="I33" s="16">
        <f>'Unit Totals'!H365</f>
        <v>0</v>
      </c>
    </row>
    <row r="34" spans="1:9" x14ac:dyDescent="0.35">
      <c r="A34" s="14">
        <v>1189</v>
      </c>
      <c r="B34" s="10" t="s">
        <v>721</v>
      </c>
      <c r="C34" s="39"/>
      <c r="D34" s="16">
        <f>'Unit Totals'!D367</f>
        <v>0</v>
      </c>
      <c r="E34" s="16">
        <f>'Unit Totals'!E367</f>
        <v>0</v>
      </c>
      <c r="F34" s="16">
        <f t="shared" si="0"/>
        <v>0</v>
      </c>
      <c r="G34" s="16">
        <f>'Unit Totals'!G367+2</f>
        <v>36</v>
      </c>
      <c r="H34" s="18">
        <f t="shared" si="1"/>
        <v>0</v>
      </c>
      <c r="I34" s="16">
        <f>'Unit Totals'!H367</f>
        <v>0</v>
      </c>
    </row>
    <row r="35" spans="1:9" x14ac:dyDescent="0.35">
      <c r="A35" s="14"/>
      <c r="B35" s="10"/>
      <c r="C35" s="15"/>
      <c r="D35" s="16"/>
      <c r="E35" s="16"/>
      <c r="F35" s="16"/>
      <c r="G35" s="16"/>
      <c r="H35" s="18"/>
      <c r="I35" s="7"/>
    </row>
    <row r="36" spans="1:9" x14ac:dyDescent="0.35">
      <c r="A36" s="14">
        <f>COUNT(A3:A35)</f>
        <v>32</v>
      </c>
      <c r="B36" s="10" t="s">
        <v>777</v>
      </c>
      <c r="C36" s="15"/>
      <c r="D36" s="16">
        <f>SUM(D3:D34)</f>
        <v>367</v>
      </c>
      <c r="E36" s="16">
        <f>SUM(E3:E34)</f>
        <v>54</v>
      </c>
      <c r="F36" s="16">
        <f>SUM(F3:F34)</f>
        <v>421</v>
      </c>
      <c r="G36" s="16">
        <f>SUM(G3:G35)</f>
        <v>1757</v>
      </c>
      <c r="H36" s="18">
        <f>F36/G36</f>
        <v>0.23961297666476949</v>
      </c>
      <c r="I36" s="7">
        <f>SUM(I3:I34)</f>
        <v>100</v>
      </c>
    </row>
    <row r="40" spans="1:9" x14ac:dyDescent="0.35">
      <c r="B40" s="1" t="s">
        <v>778</v>
      </c>
      <c r="C40" s="46">
        <f>COUNTIFS(C3:C34,"&gt;=8/1/2026",C3:C34,"&lt;=7/31/2027")</f>
        <v>1</v>
      </c>
    </row>
  </sheetData>
  <sheetProtection algorithmName="SHA-512" hashValue="/ep5L6uVvxUqscDjTn8Aj0xSz7Rlzt7Q8IeAenTJzTu+/pO5RbOHgsGoo8GWbT+QevDzdvGdgFLvF8SFRQpKCA==" saltValue="WtkD0OOoERl/GI2glAflkQ==" spinCount="100000" sheet="1" selectLockedCells="1"/>
  <phoneticPr fontId="2" type="noConversion"/>
  <conditionalFormatting sqref="H3:H34">
    <cfRule type="cellIs" dxfId="6" priority="1" operator="greaterThanOrEqual">
      <formula>1</formula>
    </cfRule>
  </conditionalFormatting>
  <pageMargins left="0.5" right="0.5" top="1.33" bottom="1" header="0.5" footer="0.5"/>
  <pageSetup scale="77" orientation="portrait" r:id="rId1"/>
  <headerFooter>
    <oddHeader>&amp;CAmerican Legion Auxiliary
Department of Illinois
Membership Report 2026 - 2027
District 19</oddHeader>
    <oddFooter>&amp;R&amp;D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28"/>
  <sheetViews>
    <sheetView zoomScaleNormal="100" workbookViewId="0">
      <selection activeCell="C3" sqref="C3:C22"/>
    </sheetView>
  </sheetViews>
  <sheetFormatPr defaultColWidth="10.81640625" defaultRowHeight="18" x14ac:dyDescent="0.35"/>
  <cols>
    <col min="1" max="1" width="6.81640625" style="2" bestFit="1" customWidth="1"/>
    <col min="2" max="2" width="13.81640625" style="1" bestFit="1" customWidth="1"/>
    <col min="3" max="3" width="19.453125" style="3" bestFit="1" customWidth="1"/>
    <col min="4" max="4" width="13.36328125" style="4" bestFit="1" customWidth="1"/>
    <col min="5" max="5" width="13" style="4" bestFit="1" customWidth="1"/>
    <col min="6" max="6" width="15.453125" style="4" bestFit="1" customWidth="1"/>
    <col min="7" max="7" width="5.6328125" style="4" bestFit="1" customWidth="1"/>
    <col min="8" max="8" width="10.81640625" style="5" bestFit="1" customWidth="1"/>
    <col min="9" max="9" width="6.81640625" style="6" bestFit="1" customWidth="1"/>
    <col min="10" max="16384" width="10.81640625" style="1"/>
  </cols>
  <sheetData>
    <row r="1" spans="1:9" ht="34.950000000000003" customHeight="1" x14ac:dyDescent="0.35">
      <c r="A1" s="14" t="s">
        <v>770</v>
      </c>
      <c r="B1" s="10" t="s">
        <v>2</v>
      </c>
      <c r="C1" s="11" t="s">
        <v>771</v>
      </c>
      <c r="D1" s="8" t="s">
        <v>3</v>
      </c>
      <c r="E1" s="8" t="s">
        <v>4</v>
      </c>
      <c r="F1" s="12" t="s">
        <v>772</v>
      </c>
      <c r="G1" s="8" t="s">
        <v>773</v>
      </c>
      <c r="H1" s="13" t="s">
        <v>774</v>
      </c>
      <c r="I1" s="9" t="s">
        <v>6</v>
      </c>
    </row>
    <row r="2" spans="1:9" x14ac:dyDescent="0.35">
      <c r="A2" s="10"/>
      <c r="B2" s="10"/>
      <c r="C2" s="10"/>
      <c r="D2" s="10"/>
      <c r="E2" s="10"/>
      <c r="F2" s="10"/>
      <c r="G2" s="10"/>
      <c r="H2" s="7"/>
      <c r="I2" s="7"/>
    </row>
    <row r="3" spans="1:9" x14ac:dyDescent="0.35">
      <c r="A3" s="14">
        <v>70</v>
      </c>
      <c r="B3" s="10" t="s">
        <v>74</v>
      </c>
      <c r="C3" s="39"/>
      <c r="D3" s="16">
        <f>'Unit Totals'!D38</f>
        <v>1</v>
      </c>
      <c r="E3" s="16">
        <f>'Unit Totals'!E38</f>
        <v>0</v>
      </c>
      <c r="F3" s="16">
        <f t="shared" ref="F3:F22" si="0">SUM(D3:E3)</f>
        <v>1</v>
      </c>
      <c r="G3" s="16">
        <f>'Unit Totals'!G38+2</f>
        <v>31</v>
      </c>
      <c r="H3" s="18">
        <f t="shared" ref="H3:H22" si="1">F3/G3</f>
        <v>3.2258064516129031E-2</v>
      </c>
      <c r="I3" s="16">
        <f>'Unit Totals'!H38</f>
        <v>1</v>
      </c>
    </row>
    <row r="4" spans="1:9" x14ac:dyDescent="0.35">
      <c r="A4" s="14">
        <v>138</v>
      </c>
      <c r="B4" s="10" t="s">
        <v>151</v>
      </c>
      <c r="C4" s="39"/>
      <c r="D4" s="16">
        <f>'Unit Totals'!D76</f>
        <v>9</v>
      </c>
      <c r="E4" s="16">
        <f>'Unit Totals'!E76</f>
        <v>0</v>
      </c>
      <c r="F4" s="16">
        <f t="shared" si="0"/>
        <v>9</v>
      </c>
      <c r="G4" s="16">
        <f>'Unit Totals'!G76+2</f>
        <v>21</v>
      </c>
      <c r="H4" s="18">
        <f t="shared" si="1"/>
        <v>0.42857142857142855</v>
      </c>
      <c r="I4" s="16">
        <f>'Unit Totals'!H76</f>
        <v>0</v>
      </c>
    </row>
    <row r="5" spans="1:9" x14ac:dyDescent="0.35">
      <c r="A5" s="14">
        <v>152</v>
      </c>
      <c r="B5" s="10" t="s">
        <v>163</v>
      </c>
      <c r="C5" s="39"/>
      <c r="D5" s="16">
        <f>'Unit Totals'!D82</f>
        <v>0</v>
      </c>
      <c r="E5" s="16">
        <f>'Unit Totals'!E82</f>
        <v>0</v>
      </c>
      <c r="F5" s="16">
        <f t="shared" si="0"/>
        <v>0</v>
      </c>
      <c r="G5" s="16">
        <f>'Unit Totals'!G82+2</f>
        <v>39</v>
      </c>
      <c r="H5" s="18">
        <f t="shared" si="1"/>
        <v>0</v>
      </c>
      <c r="I5" s="16">
        <f>'Unit Totals'!H82</f>
        <v>0</v>
      </c>
    </row>
    <row r="6" spans="1:9" x14ac:dyDescent="0.35">
      <c r="A6" s="14">
        <v>222</v>
      </c>
      <c r="B6" s="10" t="s">
        <v>207</v>
      </c>
      <c r="C6" s="39"/>
      <c r="D6" s="16">
        <f>'Unit Totals'!D104</f>
        <v>2</v>
      </c>
      <c r="E6" s="16">
        <f>'Unit Totals'!E104</f>
        <v>0</v>
      </c>
      <c r="F6" s="16">
        <f t="shared" si="0"/>
        <v>2</v>
      </c>
      <c r="G6" s="16">
        <f>'Unit Totals'!G104+2</f>
        <v>20</v>
      </c>
      <c r="H6" s="18">
        <f t="shared" si="1"/>
        <v>0.1</v>
      </c>
      <c r="I6" s="16">
        <f>'Unit Totals'!H104</f>
        <v>2</v>
      </c>
    </row>
    <row r="7" spans="1:9" x14ac:dyDescent="0.35">
      <c r="A7" s="14">
        <v>249</v>
      </c>
      <c r="B7" s="10" t="s">
        <v>917</v>
      </c>
      <c r="C7" s="39"/>
      <c r="D7" s="16">
        <f>'Unit Totals'!D112</f>
        <v>1</v>
      </c>
      <c r="E7" s="16">
        <f>'Unit Totals'!E112</f>
        <v>0</v>
      </c>
      <c r="F7" s="16">
        <f t="shared" si="0"/>
        <v>1</v>
      </c>
      <c r="G7" s="16">
        <f>'Unit Totals'!G112+2</f>
        <v>21</v>
      </c>
      <c r="H7" s="18">
        <f t="shared" si="1"/>
        <v>4.7619047619047616E-2</v>
      </c>
      <c r="I7" s="16">
        <f>'Unit Totals'!H112</f>
        <v>0</v>
      </c>
    </row>
    <row r="8" spans="1:9" x14ac:dyDescent="0.35">
      <c r="A8" s="14">
        <v>262</v>
      </c>
      <c r="B8" s="10" t="s">
        <v>239</v>
      </c>
      <c r="C8" s="39"/>
      <c r="D8" s="16">
        <f>'Unit Totals'!D121</f>
        <v>2</v>
      </c>
      <c r="E8" s="16">
        <f>'Unit Totals'!E121</f>
        <v>0</v>
      </c>
      <c r="F8" s="16">
        <f t="shared" si="0"/>
        <v>2</v>
      </c>
      <c r="G8" s="16">
        <f>'Unit Totals'!G121+2</f>
        <v>42</v>
      </c>
      <c r="H8" s="18">
        <f t="shared" si="1"/>
        <v>4.7619047619047616E-2</v>
      </c>
      <c r="I8" s="16">
        <f>'Unit Totals'!H121</f>
        <v>1</v>
      </c>
    </row>
    <row r="9" spans="1:9" x14ac:dyDescent="0.35">
      <c r="A9" s="14">
        <v>279</v>
      </c>
      <c r="B9" s="10" t="s">
        <v>918</v>
      </c>
      <c r="C9" s="39"/>
      <c r="D9" s="16">
        <f>'Unit Totals'!D126</f>
        <v>14</v>
      </c>
      <c r="E9" s="16">
        <f>'Unit Totals'!E126</f>
        <v>0</v>
      </c>
      <c r="F9" s="16">
        <f t="shared" si="0"/>
        <v>14</v>
      </c>
      <c r="G9" s="16">
        <f>'Unit Totals'!G126+2</f>
        <v>28</v>
      </c>
      <c r="H9" s="18">
        <f t="shared" si="1"/>
        <v>0.5</v>
      </c>
      <c r="I9" s="16">
        <f>'Unit Totals'!H126</f>
        <v>0</v>
      </c>
    </row>
    <row r="10" spans="1:9" x14ac:dyDescent="0.35">
      <c r="A10" s="14">
        <v>373</v>
      </c>
      <c r="B10" s="10" t="s">
        <v>318</v>
      </c>
      <c r="C10" s="39"/>
      <c r="D10" s="16">
        <f>'Unit Totals'!D162</f>
        <v>0</v>
      </c>
      <c r="E10" s="16">
        <f>'Unit Totals'!E162</f>
        <v>0</v>
      </c>
      <c r="F10" s="16">
        <f t="shared" si="0"/>
        <v>0</v>
      </c>
      <c r="G10" s="16">
        <f>'Unit Totals'!G162+2</f>
        <v>16</v>
      </c>
      <c r="H10" s="18">
        <f t="shared" si="1"/>
        <v>0</v>
      </c>
      <c r="I10" s="16">
        <f>'Unit Totals'!H162</f>
        <v>0</v>
      </c>
    </row>
    <row r="11" spans="1:9" x14ac:dyDescent="0.35">
      <c r="A11" s="14">
        <v>374</v>
      </c>
      <c r="B11" s="10" t="s">
        <v>320</v>
      </c>
      <c r="C11" s="39"/>
      <c r="D11" s="16">
        <f>'Unit Totals'!D163</f>
        <v>0</v>
      </c>
      <c r="E11" s="16">
        <f>'Unit Totals'!E163</f>
        <v>0</v>
      </c>
      <c r="F11" s="16">
        <f t="shared" si="0"/>
        <v>0</v>
      </c>
      <c r="G11" s="16">
        <f>'Unit Totals'!G163+2</f>
        <v>89</v>
      </c>
      <c r="H11" s="18">
        <f t="shared" si="1"/>
        <v>0</v>
      </c>
      <c r="I11" s="16">
        <f>'Unit Totals'!H163</f>
        <v>0</v>
      </c>
    </row>
    <row r="12" spans="1:9" x14ac:dyDescent="0.35">
      <c r="A12" s="14">
        <v>492</v>
      </c>
      <c r="B12" s="10" t="s">
        <v>919</v>
      </c>
      <c r="C12" s="39"/>
      <c r="D12" s="16">
        <f>'Unit Totals'!D206</f>
        <v>14</v>
      </c>
      <c r="E12" s="16">
        <f>'Unit Totals'!E206</f>
        <v>0</v>
      </c>
      <c r="F12" s="16">
        <f t="shared" si="0"/>
        <v>14</v>
      </c>
      <c r="G12" s="16">
        <f>'Unit Totals'!G206+2</f>
        <v>29</v>
      </c>
      <c r="H12" s="18">
        <f t="shared" si="1"/>
        <v>0.48275862068965519</v>
      </c>
      <c r="I12" s="16">
        <f>'Unit Totals'!H224</f>
        <v>0</v>
      </c>
    </row>
    <row r="13" spans="1:9" x14ac:dyDescent="0.35">
      <c r="A13" s="14">
        <v>561</v>
      </c>
      <c r="B13" s="10" t="s">
        <v>1019</v>
      </c>
      <c r="C13" s="39"/>
      <c r="D13" s="16">
        <f>'Unit Totals'!D224</f>
        <v>0</v>
      </c>
      <c r="E13" s="16">
        <f>'Unit Totals'!E224</f>
        <v>0</v>
      </c>
      <c r="F13" s="16">
        <f t="shared" ref="F13" si="2">SUM(D13:E13)</f>
        <v>0</v>
      </c>
      <c r="G13" s="16">
        <f>'Unit Totals'!G224+2</f>
        <v>22</v>
      </c>
      <c r="H13" s="18">
        <f t="shared" si="1"/>
        <v>0</v>
      </c>
      <c r="I13" s="16">
        <f>'Unit Totals'!H207</f>
        <v>1</v>
      </c>
    </row>
    <row r="14" spans="1:9" x14ac:dyDescent="0.35">
      <c r="A14" s="14">
        <v>604</v>
      </c>
      <c r="B14" s="10" t="s">
        <v>467</v>
      </c>
      <c r="C14" s="39"/>
      <c r="D14" s="16">
        <f>'Unit Totals'!D239</f>
        <v>1</v>
      </c>
      <c r="E14" s="16">
        <f>'Unit Totals'!E239</f>
        <v>0</v>
      </c>
      <c r="F14" s="16">
        <f t="shared" si="0"/>
        <v>1</v>
      </c>
      <c r="G14" s="16">
        <f>'Unit Totals'!G239+2</f>
        <v>34</v>
      </c>
      <c r="H14" s="18">
        <f t="shared" si="1"/>
        <v>2.9411764705882353E-2</v>
      </c>
      <c r="I14" s="16">
        <f>'Unit Totals'!H239</f>
        <v>1</v>
      </c>
    </row>
    <row r="15" spans="1:9" x14ac:dyDescent="0.35">
      <c r="A15" s="14">
        <v>632</v>
      </c>
      <c r="B15" s="10" t="s">
        <v>920</v>
      </c>
      <c r="C15" s="39"/>
      <c r="D15" s="16">
        <f>'Unit Totals'!D251</f>
        <v>0</v>
      </c>
      <c r="E15" s="16">
        <f>'Unit Totals'!E251</f>
        <v>0</v>
      </c>
      <c r="F15" s="16">
        <f t="shared" si="0"/>
        <v>0</v>
      </c>
      <c r="G15" s="16">
        <f>'Unit Totals'!G251+2</f>
        <v>15</v>
      </c>
      <c r="H15" s="18">
        <f t="shared" si="1"/>
        <v>0</v>
      </c>
      <c r="I15" s="16">
        <f>'Unit Totals'!H251</f>
        <v>0</v>
      </c>
    </row>
    <row r="16" spans="1:9" x14ac:dyDescent="0.35">
      <c r="A16" s="14">
        <v>636</v>
      </c>
      <c r="B16" s="10" t="s">
        <v>921</v>
      </c>
      <c r="C16" s="39"/>
      <c r="D16" s="16">
        <f>'Unit Totals'!D254</f>
        <v>4</v>
      </c>
      <c r="E16" s="16">
        <f>'Unit Totals'!E254</f>
        <v>0</v>
      </c>
      <c r="F16" s="16">
        <f>SUM(D16:E16)</f>
        <v>4</v>
      </c>
      <c r="G16" s="16">
        <f>'Unit Totals'!G254+2</f>
        <v>27</v>
      </c>
      <c r="H16" s="18">
        <f>F16/G16</f>
        <v>0.14814814814814814</v>
      </c>
      <c r="I16" s="16">
        <f>'Unit Totals'!H254</f>
        <v>0</v>
      </c>
    </row>
    <row r="17" spans="1:9" x14ac:dyDescent="0.35">
      <c r="A17" s="14">
        <v>648</v>
      </c>
      <c r="B17" s="10" t="s">
        <v>922</v>
      </c>
      <c r="C17" s="39"/>
      <c r="D17" s="16">
        <f>'Unit Totals'!D260</f>
        <v>9</v>
      </c>
      <c r="E17" s="16">
        <f>'Unit Totals'!E260</f>
        <v>0</v>
      </c>
      <c r="F17" s="16">
        <f t="shared" si="0"/>
        <v>9</v>
      </c>
      <c r="G17" s="16">
        <f>'Unit Totals'!G260+2</f>
        <v>35</v>
      </c>
      <c r="H17" s="18">
        <f t="shared" si="1"/>
        <v>0.25714285714285712</v>
      </c>
      <c r="I17" s="16">
        <f>'Unit Totals'!H260</f>
        <v>0</v>
      </c>
    </row>
    <row r="18" spans="1:9" x14ac:dyDescent="0.35">
      <c r="A18" s="14">
        <v>685</v>
      </c>
      <c r="B18" s="10" t="s">
        <v>923</v>
      </c>
      <c r="C18" s="39"/>
      <c r="D18" s="16">
        <f>'Unit Totals'!D272</f>
        <v>23</v>
      </c>
      <c r="E18" s="16">
        <f>'Unit Totals'!E272</f>
        <v>11</v>
      </c>
      <c r="F18" s="16">
        <f t="shared" si="0"/>
        <v>34</v>
      </c>
      <c r="G18" s="16">
        <f>'Unit Totals'!G272+2</f>
        <v>47</v>
      </c>
      <c r="H18" s="18">
        <f t="shared" si="1"/>
        <v>0.72340425531914898</v>
      </c>
      <c r="I18" s="16">
        <f>'Unit Totals'!H272</f>
        <v>1</v>
      </c>
    </row>
    <row r="19" spans="1:9" x14ac:dyDescent="0.35">
      <c r="A19" s="14">
        <v>694</v>
      </c>
      <c r="B19" s="10" t="s">
        <v>924</v>
      </c>
      <c r="C19" s="39"/>
      <c r="D19" s="16">
        <f>'Unit Totals'!D276</f>
        <v>1</v>
      </c>
      <c r="E19" s="16">
        <f>'Unit Totals'!E276</f>
        <v>0</v>
      </c>
      <c r="F19" s="16">
        <f t="shared" si="0"/>
        <v>1</v>
      </c>
      <c r="G19" s="16">
        <f>'Unit Totals'!G276+2</f>
        <v>42</v>
      </c>
      <c r="H19" s="18">
        <f t="shared" si="1"/>
        <v>2.3809523809523808E-2</v>
      </c>
      <c r="I19" s="16">
        <f>'Unit Totals'!H276</f>
        <v>1</v>
      </c>
    </row>
    <row r="20" spans="1:9" x14ac:dyDescent="0.35">
      <c r="A20" s="14">
        <v>1038</v>
      </c>
      <c r="B20" s="10" t="s">
        <v>925</v>
      </c>
      <c r="C20" s="39"/>
      <c r="D20" s="16">
        <f>'Unit Totals'!D344</f>
        <v>0</v>
      </c>
      <c r="E20" s="16">
        <f>'Unit Totals'!E344</f>
        <v>0</v>
      </c>
      <c r="F20" s="16">
        <f t="shared" si="0"/>
        <v>0</v>
      </c>
      <c r="G20" s="16">
        <f>'Unit Totals'!G344+2</f>
        <v>27</v>
      </c>
      <c r="H20" s="18">
        <f t="shared" si="1"/>
        <v>0</v>
      </c>
      <c r="I20" s="16">
        <f>'Unit Totals'!H344</f>
        <v>0</v>
      </c>
    </row>
    <row r="21" spans="1:9" x14ac:dyDescent="0.35">
      <c r="A21" s="14">
        <v>1083</v>
      </c>
      <c r="B21" s="10" t="s">
        <v>689</v>
      </c>
      <c r="C21" s="39"/>
      <c r="D21" s="16">
        <f>'Unit Totals'!D350</f>
        <v>0</v>
      </c>
      <c r="E21" s="16">
        <f>'Unit Totals'!E350</f>
        <v>0</v>
      </c>
      <c r="F21" s="16">
        <f t="shared" si="0"/>
        <v>0</v>
      </c>
      <c r="G21" s="16">
        <f>'Unit Totals'!G350+2</f>
        <v>23</v>
      </c>
      <c r="H21" s="18">
        <f t="shared" si="1"/>
        <v>0</v>
      </c>
      <c r="I21" s="16">
        <f>'Unit Totals'!H350</f>
        <v>0</v>
      </c>
    </row>
    <row r="22" spans="1:9" x14ac:dyDescent="0.35">
      <c r="A22" s="14">
        <v>1135</v>
      </c>
      <c r="B22" s="10" t="s">
        <v>699</v>
      </c>
      <c r="C22" s="39"/>
      <c r="D22" s="16">
        <f>'Unit Totals'!D356</f>
        <v>0</v>
      </c>
      <c r="E22" s="16">
        <f>'Unit Totals'!E356</f>
        <v>0</v>
      </c>
      <c r="F22" s="16">
        <f t="shared" si="0"/>
        <v>0</v>
      </c>
      <c r="G22" s="16">
        <f>'Unit Totals'!G356+2</f>
        <v>43</v>
      </c>
      <c r="H22" s="18">
        <f t="shared" si="1"/>
        <v>0</v>
      </c>
      <c r="I22" s="16">
        <f>'Unit Totals'!H356</f>
        <v>0</v>
      </c>
    </row>
    <row r="23" spans="1:9" x14ac:dyDescent="0.35">
      <c r="A23" s="14"/>
      <c r="B23" s="10"/>
      <c r="C23" s="15"/>
      <c r="D23" s="16"/>
      <c r="E23" s="16"/>
      <c r="F23" s="16"/>
      <c r="G23" s="16"/>
      <c r="H23" s="19"/>
      <c r="I23" s="7"/>
    </row>
    <row r="24" spans="1:9" x14ac:dyDescent="0.35">
      <c r="A24" s="14">
        <f>COUNT(A3:A23)</f>
        <v>20</v>
      </c>
      <c r="B24" s="10" t="s">
        <v>777</v>
      </c>
      <c r="C24" s="15"/>
      <c r="D24" s="16">
        <f>SUM(D3:D22)</f>
        <v>81</v>
      </c>
      <c r="E24" s="16">
        <f>SUM(E3:E22)</f>
        <v>11</v>
      </c>
      <c r="F24" s="16">
        <f>SUM(F3:F22)</f>
        <v>92</v>
      </c>
      <c r="G24" s="16">
        <f>SUM(G3:G23)</f>
        <v>651</v>
      </c>
      <c r="H24" s="19">
        <f>F24/G24</f>
        <v>0.14132104454685099</v>
      </c>
      <c r="I24" s="7">
        <f>SUM(I3:I23)</f>
        <v>8</v>
      </c>
    </row>
    <row r="28" spans="1:9" x14ac:dyDescent="0.35">
      <c r="A28" s="6"/>
      <c r="B28" s="1" t="s">
        <v>778</v>
      </c>
      <c r="C28" s="46">
        <f>COUNTIFS(C3:C22,"&gt;=8/1/2026",C3:C22,"&lt;=7/31/2027")</f>
        <v>0</v>
      </c>
    </row>
  </sheetData>
  <sheetProtection algorithmName="SHA-512" hashValue="4zpKvOOhHkKAW7/4eHW5cjX7fjfpMoUSnVCEFJfAWcQJXUxCV5ASHp2aTroqQrHs326pP2c7OsmECcaDp8S/nw==" saltValue="L2dPGjr9WLbb80ZoCCqXOg==" spinCount="100000" sheet="1" selectLockedCells="1"/>
  <phoneticPr fontId="2" type="noConversion"/>
  <conditionalFormatting sqref="H3:H22">
    <cfRule type="cellIs" dxfId="5" priority="1" operator="greaterThanOrEqual">
      <formula>1</formula>
    </cfRule>
  </conditionalFormatting>
  <pageMargins left="0.5" right="0.5" top="1.33" bottom="1" header="0.5" footer="0.5"/>
  <pageSetup scale="74" orientation="portrait" horizontalDpi="4294967292" verticalDpi="4294967292" r:id="rId1"/>
  <headerFooter>
    <oddHeader>&amp;CAmerican Legion Auxiliary
Department of Illinois
Membership Report 2026  - 2027
District 20</oddHeader>
    <oddFooter>&amp;R&amp;D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30"/>
  <sheetViews>
    <sheetView zoomScaleNormal="100" workbookViewId="0">
      <selection activeCell="C3" sqref="C3:C18"/>
    </sheetView>
  </sheetViews>
  <sheetFormatPr defaultColWidth="10.81640625" defaultRowHeight="18" x14ac:dyDescent="0.35"/>
  <cols>
    <col min="1" max="1" width="6.81640625" style="2" bestFit="1" customWidth="1"/>
    <col min="2" max="2" width="13.453125" style="1" bestFit="1" customWidth="1"/>
    <col min="3" max="3" width="19.453125" style="3" bestFit="1" customWidth="1"/>
    <col min="4" max="4" width="13.36328125" style="4" bestFit="1" customWidth="1"/>
    <col min="5" max="5" width="13" style="4" bestFit="1" customWidth="1"/>
    <col min="6" max="6" width="15.453125" style="4" bestFit="1" customWidth="1"/>
    <col min="7" max="7" width="5.6328125" style="4" bestFit="1" customWidth="1"/>
    <col min="8" max="8" width="10.81640625" style="5" bestFit="1" customWidth="1"/>
    <col min="9" max="9" width="6.81640625" style="6" bestFit="1" customWidth="1"/>
    <col min="10" max="16384" width="10.81640625" style="1"/>
  </cols>
  <sheetData>
    <row r="1" spans="1:9" ht="34.950000000000003" customHeight="1" x14ac:dyDescent="0.35">
      <c r="A1" s="14" t="s">
        <v>770</v>
      </c>
      <c r="B1" s="10" t="s">
        <v>2</v>
      </c>
      <c r="C1" s="11" t="s">
        <v>771</v>
      </c>
      <c r="D1" s="8" t="s">
        <v>3</v>
      </c>
      <c r="E1" s="8" t="s">
        <v>4</v>
      </c>
      <c r="F1" s="12" t="s">
        <v>772</v>
      </c>
      <c r="G1" s="8" t="s">
        <v>773</v>
      </c>
      <c r="H1" s="13" t="s">
        <v>774</v>
      </c>
      <c r="I1" s="9" t="s">
        <v>6</v>
      </c>
    </row>
    <row r="2" spans="1:9" x14ac:dyDescent="0.35">
      <c r="A2" s="10"/>
      <c r="B2" s="10"/>
      <c r="C2" s="10"/>
      <c r="D2" s="10"/>
      <c r="E2" s="10"/>
      <c r="F2" s="10"/>
      <c r="G2" s="10"/>
      <c r="H2" s="7"/>
      <c r="I2" s="7"/>
    </row>
    <row r="3" spans="1:9" x14ac:dyDescent="0.35">
      <c r="A3" s="14">
        <v>32</v>
      </c>
      <c r="B3" s="10" t="s">
        <v>48</v>
      </c>
      <c r="C3" s="39"/>
      <c r="D3" s="16">
        <f>'Unit Totals'!D24</f>
        <v>71</v>
      </c>
      <c r="E3" s="16">
        <f>'Unit Totals'!E24</f>
        <v>4</v>
      </c>
      <c r="F3" s="16">
        <f t="shared" ref="F3:F18" si="0">SUM(D3:E3)</f>
        <v>75</v>
      </c>
      <c r="G3" s="16">
        <f>'Unit Totals'!G24+2</f>
        <v>122</v>
      </c>
      <c r="H3" s="18">
        <f t="shared" ref="H3:H18" si="1">F3/G3</f>
        <v>0.61475409836065575</v>
      </c>
      <c r="I3" s="16">
        <f>'Unit Totals'!H24</f>
        <v>18</v>
      </c>
    </row>
    <row r="4" spans="1:9" x14ac:dyDescent="0.35">
      <c r="A4" s="14">
        <v>73</v>
      </c>
      <c r="B4" s="10" t="s">
        <v>926</v>
      </c>
      <c r="C4" s="39"/>
      <c r="D4" s="16">
        <f>'Unit Totals'!D41</f>
        <v>1</v>
      </c>
      <c r="E4" s="16">
        <f>'Unit Totals'!E41</f>
        <v>0</v>
      </c>
      <c r="F4" s="16">
        <f t="shared" si="0"/>
        <v>1</v>
      </c>
      <c r="G4" s="16">
        <f>'Unit Totals'!G41+2</f>
        <v>40</v>
      </c>
      <c r="H4" s="18">
        <f t="shared" si="1"/>
        <v>2.5000000000000001E-2</v>
      </c>
      <c r="I4" s="16">
        <f>'Unit Totals'!H41</f>
        <v>1</v>
      </c>
    </row>
    <row r="5" spans="1:9" x14ac:dyDescent="0.35">
      <c r="A5" s="14">
        <v>168</v>
      </c>
      <c r="B5" s="10" t="s">
        <v>927</v>
      </c>
      <c r="C5" s="39"/>
      <c r="D5" s="16">
        <f>'Unit Totals'!D85</f>
        <v>1</v>
      </c>
      <c r="E5" s="16">
        <f>'Unit Totals'!E85</f>
        <v>0</v>
      </c>
      <c r="F5" s="16">
        <f t="shared" si="0"/>
        <v>1</v>
      </c>
      <c r="G5" s="16">
        <f>'Unit Totals'!G85+2</f>
        <v>13</v>
      </c>
      <c r="H5" s="18">
        <f t="shared" si="1"/>
        <v>7.6923076923076927E-2</v>
      </c>
      <c r="I5" s="16">
        <f>'Unit Totals'!H85</f>
        <v>0</v>
      </c>
    </row>
    <row r="6" spans="1:9" x14ac:dyDescent="0.35">
      <c r="A6" s="14">
        <v>257</v>
      </c>
      <c r="B6" s="10" t="s">
        <v>928</v>
      </c>
      <c r="C6" s="39"/>
      <c r="D6" s="16">
        <f>'Unit Totals'!D119</f>
        <v>2</v>
      </c>
      <c r="E6" s="16">
        <f>'Unit Totals'!E119</f>
        <v>0</v>
      </c>
      <c r="F6" s="16">
        <f t="shared" si="0"/>
        <v>2</v>
      </c>
      <c r="G6" s="16">
        <f>'Unit Totals'!G119+2</f>
        <v>24</v>
      </c>
      <c r="H6" s="18">
        <f t="shared" si="1"/>
        <v>8.3333333333333329E-2</v>
      </c>
      <c r="I6" s="16">
        <f>'Unit Totals'!H119</f>
        <v>2</v>
      </c>
    </row>
    <row r="7" spans="1:9" x14ac:dyDescent="0.35">
      <c r="A7" s="14">
        <v>278</v>
      </c>
      <c r="B7" s="10" t="s">
        <v>929</v>
      </c>
      <c r="C7" s="39"/>
      <c r="D7" s="16">
        <f>'Unit Totals'!D125</f>
        <v>7</v>
      </c>
      <c r="E7" s="16">
        <f>'Unit Totals'!E125</f>
        <v>0</v>
      </c>
      <c r="F7" s="16">
        <f>SUM(D7:E7)</f>
        <v>7</v>
      </c>
      <c r="G7" s="16">
        <f>'Unit Totals'!G125+2</f>
        <v>26</v>
      </c>
      <c r="H7" s="18">
        <f>F7/G7</f>
        <v>0.26923076923076922</v>
      </c>
      <c r="I7" s="16">
        <f>'Unit Totals'!H125</f>
        <v>0</v>
      </c>
    </row>
    <row r="8" spans="1:9" x14ac:dyDescent="0.35">
      <c r="A8" s="14">
        <v>299</v>
      </c>
      <c r="B8" s="10" t="s">
        <v>930</v>
      </c>
      <c r="C8" s="39"/>
      <c r="D8" s="16">
        <f>'Unit Totals'!D137</f>
        <v>0</v>
      </c>
      <c r="E8" s="16">
        <f>'Unit Totals'!E137</f>
        <v>0</v>
      </c>
      <c r="F8" s="16">
        <f>SUM(D8:E8)</f>
        <v>0</v>
      </c>
      <c r="G8" s="16">
        <f>'Unit Totals'!G137+2</f>
        <v>10</v>
      </c>
      <c r="H8" s="18">
        <f>F8/G8</f>
        <v>0</v>
      </c>
      <c r="I8" s="16">
        <f>'Unit Totals'!H156</f>
        <v>0</v>
      </c>
    </row>
    <row r="9" spans="1:9" x14ac:dyDescent="0.35">
      <c r="A9" s="14">
        <v>362</v>
      </c>
      <c r="B9" s="10" t="s">
        <v>1021</v>
      </c>
      <c r="C9" s="39"/>
      <c r="D9" s="16">
        <f>'Unit Totals'!D156</f>
        <v>0</v>
      </c>
      <c r="E9" s="16">
        <f>'Unit Totals'!E156</f>
        <v>0</v>
      </c>
      <c r="F9" s="16">
        <f>SUM(D9:E9)</f>
        <v>0</v>
      </c>
      <c r="G9" s="16">
        <f>'Unit Totals'!G156+2</f>
        <v>38</v>
      </c>
      <c r="H9" s="18">
        <f>F9/G9</f>
        <v>0</v>
      </c>
      <c r="I9" s="16">
        <f>'Unit Totals'!H138</f>
        <v>0</v>
      </c>
    </row>
    <row r="10" spans="1:9" x14ac:dyDescent="0.35">
      <c r="A10" s="14">
        <v>386</v>
      </c>
      <c r="B10" s="10" t="s">
        <v>328</v>
      </c>
      <c r="C10" s="39"/>
      <c r="D10" s="16">
        <f>'Unit Totals'!D167</f>
        <v>13</v>
      </c>
      <c r="E10" s="16">
        <f>'Unit Totals'!E167</f>
        <v>0</v>
      </c>
      <c r="F10" s="16">
        <f t="shared" si="0"/>
        <v>13</v>
      </c>
      <c r="G10" s="16">
        <f>'Unit Totals'!G167+2</f>
        <v>31</v>
      </c>
      <c r="H10" s="18">
        <f t="shared" si="1"/>
        <v>0.41935483870967744</v>
      </c>
      <c r="I10" s="16">
        <f>'Unit Totals'!H167</f>
        <v>0</v>
      </c>
    </row>
    <row r="11" spans="1:9" x14ac:dyDescent="0.35">
      <c r="A11" s="14">
        <v>554</v>
      </c>
      <c r="B11" s="10" t="s">
        <v>931</v>
      </c>
      <c r="C11" s="39"/>
      <c r="D11" s="16">
        <f>'Unit Totals'!D222</f>
        <v>4</v>
      </c>
      <c r="E11" s="16">
        <f>'Unit Totals'!E222</f>
        <v>0</v>
      </c>
      <c r="F11" s="16">
        <f t="shared" si="0"/>
        <v>4</v>
      </c>
      <c r="G11" s="16">
        <f>'Unit Totals'!G222+2</f>
        <v>33</v>
      </c>
      <c r="H11" s="18">
        <f t="shared" si="1"/>
        <v>0.12121212121212122</v>
      </c>
      <c r="I11" s="16">
        <f>'Unit Totals'!H222</f>
        <v>4</v>
      </c>
    </row>
    <row r="12" spans="1:9" x14ac:dyDescent="0.35">
      <c r="A12" s="14">
        <v>578</v>
      </c>
      <c r="B12" s="10" t="s">
        <v>932</v>
      </c>
      <c r="C12" s="39"/>
      <c r="D12" s="16">
        <f>'Unit Totals'!D233</f>
        <v>3</v>
      </c>
      <c r="E12" s="16">
        <f>'Unit Totals'!E233</f>
        <v>0</v>
      </c>
      <c r="F12" s="16">
        <f t="shared" si="0"/>
        <v>3</v>
      </c>
      <c r="G12" s="16">
        <f>'Unit Totals'!G233+2</f>
        <v>28</v>
      </c>
      <c r="H12" s="18">
        <f t="shared" si="1"/>
        <v>0.10714285714285714</v>
      </c>
      <c r="I12" s="16">
        <f>'Unit Totals'!H233</f>
        <v>0</v>
      </c>
    </row>
    <row r="13" spans="1:9" x14ac:dyDescent="0.35">
      <c r="A13" s="14">
        <v>721</v>
      </c>
      <c r="B13" s="10" t="s">
        <v>933</v>
      </c>
      <c r="C13" s="39"/>
      <c r="D13" s="16">
        <f>'Unit Totals'!D286</f>
        <v>0</v>
      </c>
      <c r="E13" s="16">
        <f>'Unit Totals'!E286</f>
        <v>0</v>
      </c>
      <c r="F13" s="16">
        <f t="shared" si="0"/>
        <v>0</v>
      </c>
      <c r="G13" s="16">
        <f>'Unit Totals'!G286+2</f>
        <v>25</v>
      </c>
      <c r="H13" s="18">
        <f t="shared" si="1"/>
        <v>0</v>
      </c>
      <c r="I13" s="16">
        <f>'Unit Totals'!H286</f>
        <v>0</v>
      </c>
    </row>
    <row r="14" spans="1:9" x14ac:dyDescent="0.35">
      <c r="A14" s="14">
        <v>759</v>
      </c>
      <c r="B14" s="10" t="s">
        <v>581</v>
      </c>
      <c r="C14" s="39"/>
      <c r="D14" s="16">
        <f>'Unit Totals'!D296</f>
        <v>1</v>
      </c>
      <c r="E14" s="16">
        <f>'Unit Totals'!E296</f>
        <v>0</v>
      </c>
      <c r="F14" s="16">
        <f t="shared" si="0"/>
        <v>1</v>
      </c>
      <c r="G14" s="16">
        <f>'Unit Totals'!G296+2</f>
        <v>10</v>
      </c>
      <c r="H14" s="18">
        <f t="shared" si="1"/>
        <v>0.1</v>
      </c>
      <c r="I14" s="16">
        <f>'Unit Totals'!H296</f>
        <v>1</v>
      </c>
    </row>
    <row r="15" spans="1:9" x14ac:dyDescent="0.35">
      <c r="A15" s="14">
        <v>809</v>
      </c>
      <c r="B15" s="10" t="s">
        <v>48</v>
      </c>
      <c r="C15" s="39"/>
      <c r="D15" s="16">
        <f>'Unit Totals'!D308</f>
        <v>0</v>
      </c>
      <c r="E15" s="16">
        <f>'Unit Totals'!E308</f>
        <v>0</v>
      </c>
      <c r="F15" s="16">
        <f t="shared" si="0"/>
        <v>0</v>
      </c>
      <c r="G15" s="16">
        <f>'Unit Totals'!G308+2</f>
        <v>38</v>
      </c>
      <c r="H15" s="18">
        <f t="shared" si="1"/>
        <v>0</v>
      </c>
      <c r="I15" s="16">
        <f>'Unit Totals'!H308</f>
        <v>0</v>
      </c>
    </row>
    <row r="16" spans="1:9" x14ac:dyDescent="0.35">
      <c r="A16" s="14">
        <v>905</v>
      </c>
      <c r="B16" s="10" t="s">
        <v>934</v>
      </c>
      <c r="C16" s="39"/>
      <c r="D16" s="16">
        <f>'Unit Totals'!D318</f>
        <v>3</v>
      </c>
      <c r="E16" s="16">
        <f>'Unit Totals'!E318</f>
        <v>0</v>
      </c>
      <c r="F16" s="16">
        <f t="shared" si="0"/>
        <v>3</v>
      </c>
      <c r="G16" s="16">
        <f>'Unit Totals'!G318+2</f>
        <v>30</v>
      </c>
      <c r="H16" s="18">
        <f t="shared" si="1"/>
        <v>0.1</v>
      </c>
      <c r="I16" s="16">
        <f>'Unit Totals'!H318</f>
        <v>3</v>
      </c>
    </row>
    <row r="17" spans="1:9" x14ac:dyDescent="0.35">
      <c r="A17" s="14">
        <v>1034</v>
      </c>
      <c r="B17" s="10" t="s">
        <v>675</v>
      </c>
      <c r="C17" s="39"/>
      <c r="D17" s="16">
        <f>'Unit Totals'!D343</f>
        <v>12</v>
      </c>
      <c r="E17" s="16">
        <f>'Unit Totals'!E343</f>
        <v>6</v>
      </c>
      <c r="F17" s="16">
        <f t="shared" si="0"/>
        <v>18</v>
      </c>
      <c r="G17" s="16">
        <f>'Unit Totals'!G343+2</f>
        <v>38</v>
      </c>
      <c r="H17" s="18">
        <f t="shared" si="1"/>
        <v>0.47368421052631576</v>
      </c>
      <c r="I17" s="16">
        <f>'Unit Totals'!H343</f>
        <v>0</v>
      </c>
    </row>
    <row r="18" spans="1:9" x14ac:dyDescent="0.35">
      <c r="A18" s="14">
        <v>1922</v>
      </c>
      <c r="B18" s="10" t="s">
        <v>759</v>
      </c>
      <c r="C18" s="39"/>
      <c r="D18" s="16">
        <f>'Unit Totals'!D386</f>
        <v>2</v>
      </c>
      <c r="E18" s="16">
        <f>'Unit Totals'!E386</f>
        <v>0</v>
      </c>
      <c r="F18" s="16">
        <f t="shared" si="0"/>
        <v>2</v>
      </c>
      <c r="G18" s="16">
        <f>'Unit Totals'!G386+2</f>
        <v>46</v>
      </c>
      <c r="H18" s="18">
        <f t="shared" si="1"/>
        <v>4.3478260869565216E-2</v>
      </c>
      <c r="I18" s="16">
        <f>'Unit Totals'!H386</f>
        <v>0</v>
      </c>
    </row>
    <row r="19" spans="1:9" x14ac:dyDescent="0.35">
      <c r="A19" s="14"/>
      <c r="B19" s="10"/>
      <c r="C19" s="15"/>
      <c r="D19" s="16"/>
      <c r="E19" s="16"/>
      <c r="F19" s="16"/>
      <c r="G19" s="16"/>
      <c r="H19" s="18"/>
      <c r="I19" s="7"/>
    </row>
    <row r="20" spans="1:9" x14ac:dyDescent="0.35">
      <c r="A20" s="14">
        <f>COUNT(A3:A19)</f>
        <v>16</v>
      </c>
      <c r="B20" s="10" t="s">
        <v>777</v>
      </c>
      <c r="C20" s="15"/>
      <c r="D20" s="16">
        <f>SUM(D3:D18)</f>
        <v>120</v>
      </c>
      <c r="E20" s="16">
        <f>SUM(E3:E18)</f>
        <v>10</v>
      </c>
      <c r="F20" s="16">
        <f>SUM(F3:F18)</f>
        <v>130</v>
      </c>
      <c r="G20" s="16">
        <f>SUM(G3:G19)</f>
        <v>552</v>
      </c>
      <c r="H20" s="18">
        <f>F20/G20</f>
        <v>0.23550724637681159</v>
      </c>
      <c r="I20" s="7">
        <f>SUM(I3:I19)</f>
        <v>29</v>
      </c>
    </row>
    <row r="24" spans="1:9" x14ac:dyDescent="0.35">
      <c r="B24" s="1" t="s">
        <v>778</v>
      </c>
      <c r="C24" s="46">
        <f>COUNTIFS(C3:C18,"&gt;=8/1/2026",C3:C18,"&lt;=7/31/2027")</f>
        <v>0</v>
      </c>
    </row>
    <row r="30" spans="1:9" x14ac:dyDescent="0.35">
      <c r="A30" s="6"/>
    </row>
  </sheetData>
  <sheetProtection algorithmName="SHA-512" hashValue="O+AGyMpugMCTLpr0leCiF97Q6590NGgWcI8ecMR3IlI8MSlhkb0YCgD5rPAbjqbekMOthgPRIy4++6ICiWcJlQ==" saltValue="dnlo4v3nDDsTbCgOjNYxVA==" spinCount="100000" sheet="1" selectLockedCells="1"/>
  <phoneticPr fontId="2" type="noConversion"/>
  <conditionalFormatting sqref="H3:H18">
    <cfRule type="cellIs" dxfId="4" priority="1" operator="greaterThanOrEqual">
      <formula>1</formula>
    </cfRule>
  </conditionalFormatting>
  <pageMargins left="0.5" right="0.5" top="1.33" bottom="1" header="0.5" footer="0.5"/>
  <pageSetup scale="74" orientation="portrait" horizontalDpi="4294967292" verticalDpi="4294967292" r:id="rId1"/>
  <headerFooter>
    <oddHeader>&amp;CAmerican Legion Auxiliary
Department of Illinois
Membership Report 2026 - 2027
District 21</oddHeader>
    <oddFooter>&amp;R&amp;D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I33"/>
  <sheetViews>
    <sheetView zoomScale="90" zoomScaleNormal="90" zoomScaleSheetLayoutView="90" workbookViewId="0">
      <selection activeCell="C3" sqref="C3:C27"/>
    </sheetView>
  </sheetViews>
  <sheetFormatPr defaultColWidth="10.81640625" defaultRowHeight="18" x14ac:dyDescent="0.35"/>
  <cols>
    <col min="1" max="1" width="6.81640625" style="2" bestFit="1" customWidth="1"/>
    <col min="2" max="2" width="20.81640625" style="1" bestFit="1" customWidth="1"/>
    <col min="3" max="3" width="19.453125" style="3" bestFit="1" customWidth="1"/>
    <col min="4" max="4" width="10.81640625" style="4" customWidth="1"/>
    <col min="5" max="5" width="10.6328125" style="4" customWidth="1"/>
    <col min="6" max="6" width="15" style="4" customWidth="1"/>
    <col min="7" max="7" width="5.6328125" style="4" bestFit="1" customWidth="1"/>
    <col min="8" max="8" width="10.81640625" style="5" bestFit="1" customWidth="1"/>
    <col min="9" max="9" width="6.81640625" style="6" bestFit="1" customWidth="1"/>
    <col min="10" max="16384" width="10.81640625" style="1"/>
  </cols>
  <sheetData>
    <row r="1" spans="1:9" ht="34.950000000000003" customHeight="1" x14ac:dyDescent="0.35">
      <c r="A1" s="14" t="s">
        <v>770</v>
      </c>
      <c r="B1" s="10" t="s">
        <v>2</v>
      </c>
      <c r="C1" s="11" t="s">
        <v>771</v>
      </c>
      <c r="D1" s="8" t="s">
        <v>3</v>
      </c>
      <c r="E1" s="8" t="s">
        <v>4</v>
      </c>
      <c r="F1" s="12" t="s">
        <v>772</v>
      </c>
      <c r="G1" s="8" t="s">
        <v>773</v>
      </c>
      <c r="H1" s="13" t="s">
        <v>774</v>
      </c>
      <c r="I1" s="9" t="s">
        <v>6</v>
      </c>
    </row>
    <row r="2" spans="1:9" x14ac:dyDescent="0.35">
      <c r="A2" s="10"/>
      <c r="B2" s="10"/>
      <c r="C2" s="10"/>
      <c r="D2" s="10"/>
      <c r="E2" s="10"/>
      <c r="F2" s="10"/>
      <c r="G2" s="10"/>
      <c r="H2" s="7"/>
      <c r="I2" s="7"/>
    </row>
    <row r="3" spans="1:9" x14ac:dyDescent="0.35">
      <c r="A3" s="14">
        <v>110</v>
      </c>
      <c r="B3" s="10" t="s">
        <v>935</v>
      </c>
      <c r="C3" s="39"/>
      <c r="D3" s="16">
        <f>'Unit Totals'!D63</f>
        <v>10</v>
      </c>
      <c r="E3" s="16">
        <f>'Unit Totals'!E63</f>
        <v>0</v>
      </c>
      <c r="F3" s="16">
        <f t="shared" ref="F3:F27" si="0">SUM(D3:E3)</f>
        <v>10</v>
      </c>
      <c r="G3" s="16">
        <f>'Unit Totals'!G63+2</f>
        <v>52</v>
      </c>
      <c r="H3" s="18">
        <f t="shared" ref="H3:H27" si="1">F3/G3</f>
        <v>0.19230769230769232</v>
      </c>
      <c r="I3" s="16">
        <f>'Unit Totals'!H63</f>
        <v>2</v>
      </c>
    </row>
    <row r="4" spans="1:9" x14ac:dyDescent="0.35">
      <c r="A4" s="14">
        <v>137</v>
      </c>
      <c r="B4" s="10" t="s">
        <v>936</v>
      </c>
      <c r="C4" s="39"/>
      <c r="D4" s="16">
        <f>'Unit Totals'!D75</f>
        <v>5</v>
      </c>
      <c r="E4" s="16">
        <f>'Unit Totals'!E75</f>
        <v>0</v>
      </c>
      <c r="F4" s="16">
        <f t="shared" si="0"/>
        <v>5</v>
      </c>
      <c r="G4" s="16">
        <f>'Unit Totals'!G75+2</f>
        <v>12</v>
      </c>
      <c r="H4" s="18">
        <f t="shared" si="1"/>
        <v>0.41666666666666669</v>
      </c>
      <c r="I4" s="16">
        <f>'Unit Totals'!H75</f>
        <v>5</v>
      </c>
    </row>
    <row r="5" spans="1:9" x14ac:dyDescent="0.35">
      <c r="A5" s="14">
        <v>199</v>
      </c>
      <c r="B5" s="10" t="s">
        <v>193</v>
      </c>
      <c r="C5" s="39"/>
      <c r="D5" s="16">
        <f>'Unit Totals'!D97</f>
        <v>29</v>
      </c>
      <c r="E5" s="16">
        <f>'Unit Totals'!E97</f>
        <v>0</v>
      </c>
      <c r="F5" s="16">
        <f t="shared" si="0"/>
        <v>29</v>
      </c>
      <c r="G5" s="16">
        <f>'Unit Totals'!G97+2</f>
        <v>43</v>
      </c>
      <c r="H5" s="18">
        <f t="shared" si="1"/>
        <v>0.67441860465116277</v>
      </c>
      <c r="I5" s="16">
        <f>'Unit Totals'!H97</f>
        <v>6</v>
      </c>
    </row>
    <row r="6" spans="1:9" x14ac:dyDescent="0.35">
      <c r="A6" s="14">
        <v>214</v>
      </c>
      <c r="B6" s="10" t="s">
        <v>937</v>
      </c>
      <c r="C6" s="39"/>
      <c r="D6" s="16">
        <f>'Unit Totals'!D103</f>
        <v>1</v>
      </c>
      <c r="E6" s="16">
        <f>'Unit Totals'!E103</f>
        <v>0</v>
      </c>
      <c r="F6" s="16">
        <f t="shared" si="0"/>
        <v>1</v>
      </c>
      <c r="G6" s="16">
        <f>'Unit Totals'!G103+2</f>
        <v>15</v>
      </c>
      <c r="H6" s="18">
        <f t="shared" si="1"/>
        <v>6.6666666666666666E-2</v>
      </c>
      <c r="I6" s="16">
        <f>'Unit Totals'!H103</f>
        <v>1</v>
      </c>
    </row>
    <row r="7" spans="1:9" x14ac:dyDescent="0.35">
      <c r="A7" s="14">
        <v>233</v>
      </c>
      <c r="B7" s="10" t="s">
        <v>938</v>
      </c>
      <c r="C7" s="39"/>
      <c r="D7" s="16">
        <f>'Unit Totals'!D108</f>
        <v>4</v>
      </c>
      <c r="E7" s="16">
        <f>'Unit Totals'!E108</f>
        <v>0</v>
      </c>
      <c r="F7" s="16">
        <f t="shared" si="0"/>
        <v>4</v>
      </c>
      <c r="G7" s="16">
        <f>'Unit Totals'!G108+2</f>
        <v>10</v>
      </c>
      <c r="H7" s="18">
        <f t="shared" si="1"/>
        <v>0.4</v>
      </c>
      <c r="I7" s="16">
        <f>'Unit Totals'!H108</f>
        <v>3</v>
      </c>
    </row>
    <row r="8" spans="1:9" x14ac:dyDescent="0.35">
      <c r="A8" s="14">
        <v>307</v>
      </c>
      <c r="B8" s="10" t="s">
        <v>939</v>
      </c>
      <c r="C8" s="39"/>
      <c r="D8" s="16">
        <f>'Unit Totals'!D140</f>
        <v>3</v>
      </c>
      <c r="E8" s="16">
        <f>'Unit Totals'!E140</f>
        <v>0</v>
      </c>
      <c r="F8" s="16">
        <f t="shared" si="0"/>
        <v>3</v>
      </c>
      <c r="G8" s="16">
        <f>'Unit Totals'!G140+2</f>
        <v>13</v>
      </c>
      <c r="H8" s="18">
        <f t="shared" si="1"/>
        <v>0.23076923076923078</v>
      </c>
      <c r="I8" s="16">
        <f>'Unit Totals'!H140</f>
        <v>0</v>
      </c>
    </row>
    <row r="9" spans="1:9" x14ac:dyDescent="0.35">
      <c r="A9" s="14">
        <v>354</v>
      </c>
      <c r="B9" s="10" t="s">
        <v>135</v>
      </c>
      <c r="C9" s="39"/>
      <c r="D9" s="16">
        <f>'Unit Totals'!D155</f>
        <v>0</v>
      </c>
      <c r="E9" s="16">
        <f>'Unit Totals'!E155</f>
        <v>0</v>
      </c>
      <c r="F9" s="16">
        <f t="shared" si="0"/>
        <v>0</v>
      </c>
      <c r="G9" s="16">
        <f>'Unit Totals'!G155+2</f>
        <v>12</v>
      </c>
      <c r="H9" s="18">
        <f t="shared" si="1"/>
        <v>0</v>
      </c>
      <c r="I9" s="16">
        <f>'Unit Totals'!H155</f>
        <v>0</v>
      </c>
    </row>
    <row r="10" spans="1:9" x14ac:dyDescent="0.35">
      <c r="A10" s="14">
        <v>365</v>
      </c>
      <c r="B10" s="10" t="s">
        <v>940</v>
      </c>
      <c r="C10" s="39"/>
      <c r="D10" s="16">
        <f>'Unit Totals'!D158</f>
        <v>10</v>
      </c>
      <c r="E10" s="16">
        <f>'Unit Totals'!E158</f>
        <v>0</v>
      </c>
      <c r="F10" s="16">
        <f t="shared" si="0"/>
        <v>10</v>
      </c>
      <c r="G10" s="16">
        <f>'Unit Totals'!G158+2</f>
        <v>59</v>
      </c>
      <c r="H10" s="18">
        <f t="shared" si="1"/>
        <v>0.16949152542372881</v>
      </c>
      <c r="I10" s="16">
        <f>'Unit Totals'!H158</f>
        <v>8</v>
      </c>
    </row>
    <row r="11" spans="1:9" x14ac:dyDescent="0.35">
      <c r="A11" s="14">
        <v>435</v>
      </c>
      <c r="B11" s="10" t="s">
        <v>941</v>
      </c>
      <c r="C11" s="39"/>
      <c r="D11" s="16">
        <f>'Unit Totals'!D184</f>
        <v>1</v>
      </c>
      <c r="E11" s="16">
        <f>'Unit Totals'!E184</f>
        <v>0</v>
      </c>
      <c r="F11" s="16">
        <f t="shared" si="0"/>
        <v>1</v>
      </c>
      <c r="G11" s="16">
        <f>'Unit Totals'!G184+2</f>
        <v>19</v>
      </c>
      <c r="H11" s="18">
        <f t="shared" si="1"/>
        <v>5.2631578947368418E-2</v>
      </c>
      <c r="I11" s="16">
        <f>'Unit Totals'!H184</f>
        <v>1</v>
      </c>
    </row>
    <row r="12" spans="1:9" x14ac:dyDescent="0.35">
      <c r="A12" s="14">
        <v>439</v>
      </c>
      <c r="B12" s="10" t="s">
        <v>942</v>
      </c>
      <c r="C12" s="39"/>
      <c r="D12" s="16">
        <f>'Unit Totals'!D185</f>
        <v>14</v>
      </c>
      <c r="E12" s="16">
        <f>'Unit Totals'!E185</f>
        <v>2</v>
      </c>
      <c r="F12" s="16">
        <f t="shared" si="0"/>
        <v>16</v>
      </c>
      <c r="G12" s="16">
        <f>'Unit Totals'!G185+2</f>
        <v>22</v>
      </c>
      <c r="H12" s="18">
        <f t="shared" si="1"/>
        <v>0.72727272727272729</v>
      </c>
      <c r="I12" s="16">
        <f>'Unit Totals'!H185</f>
        <v>2</v>
      </c>
    </row>
    <row r="13" spans="1:9" x14ac:dyDescent="0.35">
      <c r="A13" s="14">
        <v>485</v>
      </c>
      <c r="B13" s="10" t="s">
        <v>943</v>
      </c>
      <c r="C13" s="39"/>
      <c r="D13" s="16">
        <f>'Unit Totals'!D203</f>
        <v>6</v>
      </c>
      <c r="E13" s="16">
        <f>'Unit Totals'!E203</f>
        <v>0</v>
      </c>
      <c r="F13" s="16">
        <f t="shared" si="0"/>
        <v>6</v>
      </c>
      <c r="G13" s="16">
        <f>'Unit Totals'!G203+2</f>
        <v>21</v>
      </c>
      <c r="H13" s="18">
        <f t="shared" si="1"/>
        <v>0.2857142857142857</v>
      </c>
      <c r="I13" s="16">
        <f>'Unit Totals'!H203</f>
        <v>0</v>
      </c>
    </row>
    <row r="14" spans="1:9" x14ac:dyDescent="0.35">
      <c r="A14" s="14">
        <v>550</v>
      </c>
      <c r="B14" s="10" t="s">
        <v>944</v>
      </c>
      <c r="C14" s="39"/>
      <c r="D14" s="16">
        <f>'Unit Totals'!D220</f>
        <v>14</v>
      </c>
      <c r="E14" s="16">
        <f>'Unit Totals'!E220</f>
        <v>0</v>
      </c>
      <c r="F14" s="16">
        <f t="shared" si="0"/>
        <v>14</v>
      </c>
      <c r="G14" s="16">
        <f>'Unit Totals'!G220+2</f>
        <v>35</v>
      </c>
      <c r="H14" s="18">
        <f t="shared" si="1"/>
        <v>0.4</v>
      </c>
      <c r="I14" s="16">
        <f>'Unit Totals'!H220</f>
        <v>14</v>
      </c>
    </row>
    <row r="15" spans="1:9" x14ac:dyDescent="0.35">
      <c r="A15" s="14">
        <v>564</v>
      </c>
      <c r="B15" s="10" t="s">
        <v>439</v>
      </c>
      <c r="C15" s="39"/>
      <c r="D15" s="16">
        <f>'Unit Totals'!D225</f>
        <v>0</v>
      </c>
      <c r="E15" s="16">
        <f>'Unit Totals'!E225</f>
        <v>0</v>
      </c>
      <c r="F15" s="16">
        <f t="shared" si="0"/>
        <v>0</v>
      </c>
      <c r="G15" s="16">
        <f>'Unit Totals'!G225+2</f>
        <v>18</v>
      </c>
      <c r="H15" s="18">
        <f t="shared" si="1"/>
        <v>0</v>
      </c>
      <c r="I15" s="16">
        <f>'Unit Totals'!H225</f>
        <v>0</v>
      </c>
    </row>
    <row r="16" spans="1:9" x14ac:dyDescent="0.35">
      <c r="A16" s="14">
        <v>581</v>
      </c>
      <c r="B16" s="10" t="s">
        <v>457</v>
      </c>
      <c r="C16" s="39"/>
      <c r="D16" s="16">
        <f>'Unit Totals'!D234</f>
        <v>14</v>
      </c>
      <c r="E16" s="16">
        <f>'Unit Totals'!E234</f>
        <v>0</v>
      </c>
      <c r="F16" s="16">
        <f t="shared" si="0"/>
        <v>14</v>
      </c>
      <c r="G16" s="16">
        <f>'Unit Totals'!G234+2</f>
        <v>79</v>
      </c>
      <c r="H16" s="18">
        <f t="shared" si="1"/>
        <v>0.17721518987341772</v>
      </c>
      <c r="I16" s="16">
        <f>'Unit Totals'!H234</f>
        <v>5</v>
      </c>
    </row>
    <row r="17" spans="1:9" x14ac:dyDescent="0.35">
      <c r="A17" s="14">
        <v>665</v>
      </c>
      <c r="B17" s="10" t="s">
        <v>945</v>
      </c>
      <c r="C17" s="39"/>
      <c r="D17" s="16">
        <f>'Unit Totals'!D265</f>
        <v>16</v>
      </c>
      <c r="E17" s="16">
        <f>'Unit Totals'!E265</f>
        <v>0</v>
      </c>
      <c r="F17" s="16">
        <f t="shared" si="0"/>
        <v>16</v>
      </c>
      <c r="G17" s="16">
        <f>'Unit Totals'!G265+2</f>
        <v>19</v>
      </c>
      <c r="H17" s="18">
        <f t="shared" si="1"/>
        <v>0.84210526315789469</v>
      </c>
      <c r="I17" s="16">
        <f>'Unit Totals'!H265</f>
        <v>16</v>
      </c>
    </row>
    <row r="18" spans="1:9" x14ac:dyDescent="0.35">
      <c r="A18" s="14">
        <v>683</v>
      </c>
      <c r="B18" s="10" t="s">
        <v>946</v>
      </c>
      <c r="C18" s="39"/>
      <c r="D18" s="16">
        <f>'Unit Totals'!D271</f>
        <v>29</v>
      </c>
      <c r="E18" s="16">
        <f>'Unit Totals'!E271</f>
        <v>1</v>
      </c>
      <c r="F18" s="16">
        <f t="shared" si="0"/>
        <v>30</v>
      </c>
      <c r="G18" s="16">
        <f>'Unit Totals'!G271+2</f>
        <v>178</v>
      </c>
      <c r="H18" s="18">
        <f t="shared" si="1"/>
        <v>0.16853932584269662</v>
      </c>
      <c r="I18" s="16">
        <f>'Unit Totals'!H271</f>
        <v>1</v>
      </c>
    </row>
    <row r="19" spans="1:9" x14ac:dyDescent="0.35">
      <c r="A19" s="14">
        <v>702</v>
      </c>
      <c r="B19" s="10" t="s">
        <v>947</v>
      </c>
      <c r="C19" s="39"/>
      <c r="D19" s="16">
        <f>'Unit Totals'!D280</f>
        <v>0</v>
      </c>
      <c r="E19" s="16">
        <f>'Unit Totals'!E280</f>
        <v>0</v>
      </c>
      <c r="F19" s="16">
        <f t="shared" si="0"/>
        <v>0</v>
      </c>
      <c r="G19" s="16">
        <f>'Unit Totals'!G280+2</f>
        <v>20</v>
      </c>
      <c r="H19" s="18">
        <f t="shared" si="1"/>
        <v>0</v>
      </c>
      <c r="I19" s="16">
        <f>'Unit Totals'!H280</f>
        <v>0</v>
      </c>
    </row>
    <row r="20" spans="1:9" x14ac:dyDescent="0.35">
      <c r="A20" s="14">
        <v>710</v>
      </c>
      <c r="B20" s="10" t="s">
        <v>948</v>
      </c>
      <c r="C20" s="39"/>
      <c r="D20" s="16">
        <f>'Unit Totals'!D282</f>
        <v>0</v>
      </c>
      <c r="E20" s="16">
        <f>'Unit Totals'!E282</f>
        <v>0</v>
      </c>
      <c r="F20" s="16">
        <f t="shared" si="0"/>
        <v>0</v>
      </c>
      <c r="G20" s="16">
        <f>'Unit Totals'!G282+2</f>
        <v>15</v>
      </c>
      <c r="H20" s="18">
        <f t="shared" si="1"/>
        <v>0</v>
      </c>
      <c r="I20" s="16">
        <f>'Unit Totals'!H282</f>
        <v>0</v>
      </c>
    </row>
    <row r="21" spans="1:9" x14ac:dyDescent="0.35">
      <c r="A21" s="14">
        <v>794</v>
      </c>
      <c r="B21" s="10" t="s">
        <v>597</v>
      </c>
      <c r="C21" s="39"/>
      <c r="D21" s="16">
        <f>'Unit Totals'!D304</f>
        <v>10</v>
      </c>
      <c r="E21" s="16">
        <f>'Unit Totals'!E304</f>
        <v>0</v>
      </c>
      <c r="F21" s="16">
        <f t="shared" si="0"/>
        <v>10</v>
      </c>
      <c r="G21" s="16">
        <f>'Unit Totals'!G304+2</f>
        <v>58</v>
      </c>
      <c r="H21" s="18">
        <f t="shared" si="1"/>
        <v>0.17241379310344829</v>
      </c>
      <c r="I21" s="16">
        <f>'Unit Totals'!H304</f>
        <v>1</v>
      </c>
    </row>
    <row r="22" spans="1:9" x14ac:dyDescent="0.35">
      <c r="A22" s="14">
        <v>901</v>
      </c>
      <c r="B22" s="10" t="s">
        <v>621</v>
      </c>
      <c r="C22" s="39"/>
      <c r="D22" s="16">
        <f>'Unit Totals'!D316</f>
        <v>0</v>
      </c>
      <c r="E22" s="16">
        <f>'Unit Totals'!E316</f>
        <v>0</v>
      </c>
      <c r="F22" s="16">
        <f t="shared" si="0"/>
        <v>0</v>
      </c>
      <c r="G22" s="16">
        <f>'Unit Totals'!G316+2</f>
        <v>62</v>
      </c>
      <c r="H22" s="18">
        <f t="shared" si="1"/>
        <v>0</v>
      </c>
      <c r="I22" s="16">
        <f>'Unit Totals'!H316</f>
        <v>0</v>
      </c>
    </row>
    <row r="23" spans="1:9" x14ac:dyDescent="0.35">
      <c r="A23" s="14">
        <v>937</v>
      </c>
      <c r="B23" s="10" t="s">
        <v>949</v>
      </c>
      <c r="C23" s="39"/>
      <c r="D23" s="16">
        <f>'Unit Totals'!D327</f>
        <v>13</v>
      </c>
      <c r="E23" s="16">
        <f>'Unit Totals'!E327</f>
        <v>0</v>
      </c>
      <c r="F23" s="16">
        <f t="shared" si="0"/>
        <v>13</v>
      </c>
      <c r="G23" s="16">
        <f>'Unit Totals'!G327+2</f>
        <v>16</v>
      </c>
      <c r="H23" s="18">
        <f t="shared" si="1"/>
        <v>0.8125</v>
      </c>
      <c r="I23" s="16">
        <f>'Unit Totals'!H327</f>
        <v>0</v>
      </c>
    </row>
    <row r="24" spans="1:9" x14ac:dyDescent="0.35">
      <c r="A24" s="14">
        <v>1147</v>
      </c>
      <c r="B24" s="10" t="s">
        <v>703</v>
      </c>
      <c r="C24" s="39"/>
      <c r="D24" s="16">
        <f>'Unit Totals'!D358</f>
        <v>12</v>
      </c>
      <c r="E24" s="16">
        <f>'Unit Totals'!E358</f>
        <v>0</v>
      </c>
      <c r="F24" s="16">
        <f t="shared" si="0"/>
        <v>12</v>
      </c>
      <c r="G24" s="16">
        <f>'Unit Totals'!G358+2</f>
        <v>61</v>
      </c>
      <c r="H24" s="18">
        <f t="shared" si="1"/>
        <v>0.19672131147540983</v>
      </c>
      <c r="I24" s="16">
        <f>'Unit Totals'!H358</f>
        <v>11</v>
      </c>
    </row>
    <row r="25" spans="1:9" x14ac:dyDescent="0.35">
      <c r="A25" s="14">
        <v>1167</v>
      </c>
      <c r="B25" s="10" t="s">
        <v>709</v>
      </c>
      <c r="C25" s="39"/>
      <c r="D25" s="16">
        <f>'Unit Totals'!D361</f>
        <v>1</v>
      </c>
      <c r="E25" s="16">
        <f>'Unit Totals'!E361</f>
        <v>0</v>
      </c>
      <c r="F25" s="16">
        <f t="shared" si="0"/>
        <v>1</v>
      </c>
      <c r="G25" s="16">
        <f>'Unit Totals'!G361+2</f>
        <v>16</v>
      </c>
      <c r="H25" s="18">
        <f t="shared" si="1"/>
        <v>6.25E-2</v>
      </c>
      <c r="I25" s="16">
        <f>'Unit Totals'!H361</f>
        <v>0</v>
      </c>
    </row>
    <row r="26" spans="1:9" x14ac:dyDescent="0.35">
      <c r="A26" s="14">
        <v>1255</v>
      </c>
      <c r="B26" s="10" t="s">
        <v>950</v>
      </c>
      <c r="C26" s="39"/>
      <c r="D26" s="16">
        <f>'Unit Totals'!D383</f>
        <v>5</v>
      </c>
      <c r="E26" s="16">
        <f>'Unit Totals'!E383</f>
        <v>0</v>
      </c>
      <c r="F26" s="16">
        <f t="shared" si="0"/>
        <v>5</v>
      </c>
      <c r="G26" s="16">
        <f>'Unit Totals'!G383+2</f>
        <v>36</v>
      </c>
      <c r="H26" s="18">
        <f t="shared" si="1"/>
        <v>0.1388888888888889</v>
      </c>
      <c r="I26" s="16">
        <f>'Unit Totals'!H383</f>
        <v>4</v>
      </c>
    </row>
    <row r="27" spans="1:9" x14ac:dyDescent="0.35">
      <c r="A27" s="14">
        <v>1994</v>
      </c>
      <c r="B27" s="10" t="s">
        <v>951</v>
      </c>
      <c r="C27" s="39"/>
      <c r="D27" s="16">
        <f>'Unit Totals'!D391</f>
        <v>0</v>
      </c>
      <c r="E27" s="16">
        <f>'Unit Totals'!E391</f>
        <v>0</v>
      </c>
      <c r="F27" s="16">
        <f t="shared" si="0"/>
        <v>0</v>
      </c>
      <c r="G27" s="16">
        <f>'Unit Totals'!G391+2</f>
        <v>16</v>
      </c>
      <c r="H27" s="18">
        <f t="shared" si="1"/>
        <v>0</v>
      </c>
      <c r="I27" s="16">
        <f>'Unit Totals'!H391</f>
        <v>0</v>
      </c>
    </row>
    <row r="28" spans="1:9" x14ac:dyDescent="0.35">
      <c r="A28" s="14"/>
      <c r="B28" s="10"/>
      <c r="C28" s="15"/>
      <c r="D28" s="16"/>
      <c r="E28" s="16"/>
      <c r="F28" s="16"/>
      <c r="G28" s="16"/>
      <c r="H28" s="18"/>
      <c r="I28" s="7"/>
    </row>
    <row r="29" spans="1:9" x14ac:dyDescent="0.35">
      <c r="A29" s="14">
        <f>COUNT(A3:A28)</f>
        <v>25</v>
      </c>
      <c r="B29" s="10" t="s">
        <v>777</v>
      </c>
      <c r="C29" s="15"/>
      <c r="D29" s="16">
        <f>SUM(D3:D27)</f>
        <v>197</v>
      </c>
      <c r="E29" s="16">
        <f>SUM(E3:E27)</f>
        <v>3</v>
      </c>
      <c r="F29" s="16">
        <f>SUM(F3:F27)</f>
        <v>200</v>
      </c>
      <c r="G29" s="16">
        <f>SUM(G3:G28)</f>
        <v>907</v>
      </c>
      <c r="H29" s="18">
        <f>F29/G29</f>
        <v>0.22050716648291069</v>
      </c>
      <c r="I29" s="7">
        <f>SUM(I3:I28)</f>
        <v>80</v>
      </c>
    </row>
    <row r="33" spans="2:3" x14ac:dyDescent="0.35">
      <c r="B33" s="1" t="s">
        <v>778</v>
      </c>
      <c r="C33" s="46">
        <f>COUNTIFS(C3:C27,"&gt;=8/1/2026",C3:C27,"&lt;=7/31/2027")</f>
        <v>0</v>
      </c>
    </row>
  </sheetData>
  <sheetProtection algorithmName="SHA-512" hashValue="KuoIzz+DZuwImAqOxNl+/g9D8pwVYuzd10ZioxHNRtY72xi7RCl//cI3a60aBqiUjjgSDzjByH/m6GTFKKBGrA==" saltValue="YSnERbNXdCLoM3YHcjRxaA==" spinCount="100000" sheet="1" selectLockedCells="1"/>
  <phoneticPr fontId="2" type="noConversion"/>
  <conditionalFormatting sqref="H3:H27">
    <cfRule type="cellIs" dxfId="3" priority="1" operator="greaterThanOrEqual">
      <formula>1</formula>
    </cfRule>
  </conditionalFormatting>
  <pageMargins left="0.5" right="0.5" top="1.33" bottom="1" header="0.5" footer="0.5"/>
  <pageSetup scale="79" orientation="portrait" horizontalDpi="4294967292" verticalDpi="4294967292" r:id="rId1"/>
  <headerFooter>
    <oddHeader>&amp;CAmerican Legion Auxiliary
Department of Illinois
Membership Report 2026 - 2027
District 22</oddHeader>
    <oddFooter>&amp;R&amp;D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31"/>
  <sheetViews>
    <sheetView zoomScaleNormal="100" workbookViewId="0">
      <selection activeCell="C3" sqref="C3:C25"/>
    </sheetView>
  </sheetViews>
  <sheetFormatPr defaultColWidth="10.81640625" defaultRowHeight="18" x14ac:dyDescent="0.35"/>
  <cols>
    <col min="1" max="1" width="6.81640625" style="2" bestFit="1" customWidth="1"/>
    <col min="2" max="2" width="14.81640625" style="1" bestFit="1" customWidth="1"/>
    <col min="3" max="3" width="19.453125" style="3" bestFit="1" customWidth="1"/>
    <col min="4" max="4" width="13.36328125" style="4" bestFit="1" customWidth="1"/>
    <col min="5" max="5" width="13" style="4" bestFit="1" customWidth="1"/>
    <col min="6" max="6" width="15.453125" style="4" bestFit="1" customWidth="1"/>
    <col min="7" max="7" width="8.36328125" style="4" bestFit="1" customWidth="1"/>
    <col min="8" max="8" width="10.81640625" style="5" bestFit="1" customWidth="1"/>
    <col min="9" max="9" width="7.36328125" style="6" bestFit="1" customWidth="1"/>
    <col min="10" max="16384" width="10.81640625" style="1"/>
  </cols>
  <sheetData>
    <row r="1" spans="1:9" ht="34.950000000000003" customHeight="1" x14ac:dyDescent="0.35">
      <c r="A1" s="14" t="s">
        <v>770</v>
      </c>
      <c r="B1" s="10" t="s">
        <v>2</v>
      </c>
      <c r="C1" s="11" t="s">
        <v>771</v>
      </c>
      <c r="D1" s="8" t="s">
        <v>3</v>
      </c>
      <c r="E1" s="8" t="s">
        <v>4</v>
      </c>
      <c r="F1" s="12" t="s">
        <v>772</v>
      </c>
      <c r="G1" s="8" t="s">
        <v>773</v>
      </c>
      <c r="H1" s="13" t="s">
        <v>774</v>
      </c>
      <c r="I1" s="9" t="s">
        <v>6</v>
      </c>
    </row>
    <row r="2" spans="1:9" x14ac:dyDescent="0.35">
      <c r="A2" s="10"/>
      <c r="B2" s="10"/>
      <c r="C2" s="10"/>
      <c r="D2" s="10"/>
      <c r="E2" s="10"/>
      <c r="F2" s="10"/>
      <c r="G2" s="10"/>
      <c r="H2" s="7"/>
      <c r="I2" s="7"/>
    </row>
    <row r="3" spans="1:9" x14ac:dyDescent="0.35">
      <c r="A3" s="14">
        <v>20</v>
      </c>
      <c r="B3" s="10" t="s">
        <v>952</v>
      </c>
      <c r="C3" s="39"/>
      <c r="D3" s="16">
        <f>'Unit Totals'!D17</f>
        <v>4</v>
      </c>
      <c r="E3" s="17">
        <f>'Unit Totals'!E17</f>
        <v>0</v>
      </c>
      <c r="F3" s="16">
        <f t="shared" ref="F3:F25" si="0">SUM(D3:E3)</f>
        <v>4</v>
      </c>
      <c r="G3" s="16">
        <f>'Unit Totals'!G17+2</f>
        <v>21</v>
      </c>
      <c r="H3" s="18">
        <f t="shared" ref="H3:H25" si="1">F3/G3</f>
        <v>0.19047619047619047</v>
      </c>
      <c r="I3" s="16">
        <f>'Unit Totals'!H17</f>
        <v>3</v>
      </c>
    </row>
    <row r="4" spans="1:9" x14ac:dyDescent="0.35">
      <c r="A4" s="14">
        <v>28</v>
      </c>
      <c r="B4" s="10" t="s">
        <v>953</v>
      </c>
      <c r="C4" s="39"/>
      <c r="D4" s="16">
        <f>'Unit Totals'!D22</f>
        <v>13</v>
      </c>
      <c r="E4" s="16">
        <f>'Unit Totals'!E22</f>
        <v>0</v>
      </c>
      <c r="F4" s="16">
        <f t="shared" si="0"/>
        <v>13</v>
      </c>
      <c r="G4" s="16">
        <f>'Unit Totals'!G22+2</f>
        <v>94</v>
      </c>
      <c r="H4" s="18">
        <f t="shared" si="1"/>
        <v>0.13829787234042554</v>
      </c>
      <c r="I4" s="16">
        <f>'Unit Totals'!H22</f>
        <v>1</v>
      </c>
    </row>
    <row r="5" spans="1:9" x14ac:dyDescent="0.35">
      <c r="A5" s="14">
        <v>30</v>
      </c>
      <c r="B5" s="10" t="s">
        <v>954</v>
      </c>
      <c r="C5" s="39"/>
      <c r="D5" s="16">
        <f>'Unit Totals'!D23</f>
        <v>7</v>
      </c>
      <c r="E5" s="16">
        <f>'Unit Totals'!E23</f>
        <v>0</v>
      </c>
      <c r="F5" s="16">
        <f t="shared" si="0"/>
        <v>7</v>
      </c>
      <c r="G5" s="16">
        <f>'Unit Totals'!G23+2</f>
        <v>48</v>
      </c>
      <c r="H5" s="18">
        <f t="shared" si="1"/>
        <v>0.14583333333333334</v>
      </c>
      <c r="I5" s="16">
        <f>'Unit Totals'!H23</f>
        <v>6</v>
      </c>
    </row>
    <row r="6" spans="1:9" x14ac:dyDescent="0.35">
      <c r="A6" s="14">
        <v>95</v>
      </c>
      <c r="B6" s="10" t="s">
        <v>955</v>
      </c>
      <c r="C6" s="39"/>
      <c r="D6" s="16">
        <f>'Unit Totals'!D55</f>
        <v>5</v>
      </c>
      <c r="E6" s="16">
        <f>'Unit Totals'!E55</f>
        <v>0</v>
      </c>
      <c r="F6" s="16">
        <f t="shared" si="0"/>
        <v>5</v>
      </c>
      <c r="G6" s="16">
        <f>'Unit Totals'!G55+2</f>
        <v>42</v>
      </c>
      <c r="H6" s="18">
        <f t="shared" si="1"/>
        <v>0.11904761904761904</v>
      </c>
      <c r="I6" s="16">
        <f>'Unit Totals'!H55</f>
        <v>3</v>
      </c>
    </row>
    <row r="7" spans="1:9" x14ac:dyDescent="0.35">
      <c r="A7" s="14">
        <v>120</v>
      </c>
      <c r="B7" s="10" t="s">
        <v>128</v>
      </c>
      <c r="C7" s="39"/>
      <c r="D7" s="16">
        <f>'Unit Totals'!D65</f>
        <v>3</v>
      </c>
      <c r="E7" s="16">
        <f>'Unit Totals'!E65</f>
        <v>0</v>
      </c>
      <c r="F7" s="16">
        <f t="shared" si="0"/>
        <v>3</v>
      </c>
      <c r="G7" s="16">
        <f>'Unit Totals'!G65+2</f>
        <v>47</v>
      </c>
      <c r="H7" s="18">
        <f t="shared" si="1"/>
        <v>6.3829787234042548E-2</v>
      </c>
      <c r="I7" s="16">
        <f>'Unit Totals'!H65</f>
        <v>3</v>
      </c>
    </row>
    <row r="8" spans="1:9" x14ac:dyDescent="0.35">
      <c r="A8" s="14">
        <v>128</v>
      </c>
      <c r="B8" s="10" t="s">
        <v>956</v>
      </c>
      <c r="C8" s="39"/>
      <c r="D8" s="16">
        <f>'Unit Totals'!D70</f>
        <v>4</v>
      </c>
      <c r="E8" s="16">
        <f>'Unit Totals'!E70</f>
        <v>0</v>
      </c>
      <c r="F8" s="16">
        <f t="shared" si="0"/>
        <v>4</v>
      </c>
      <c r="G8" s="16">
        <f>'Unit Totals'!G70+2</f>
        <v>31</v>
      </c>
      <c r="H8" s="18">
        <f t="shared" si="1"/>
        <v>0.12903225806451613</v>
      </c>
      <c r="I8" s="16">
        <f>'Unit Totals'!H70</f>
        <v>0</v>
      </c>
    </row>
    <row r="9" spans="1:9" x14ac:dyDescent="0.35">
      <c r="A9" s="14">
        <v>132</v>
      </c>
      <c r="B9" s="10" t="s">
        <v>957</v>
      </c>
      <c r="C9" s="39"/>
      <c r="D9" s="16">
        <f>'Unit Totals'!D71</f>
        <v>0</v>
      </c>
      <c r="E9" s="16">
        <f>'Unit Totals'!E71</f>
        <v>0</v>
      </c>
      <c r="F9" s="16">
        <f t="shared" si="0"/>
        <v>0</v>
      </c>
      <c r="G9" s="16">
        <f>'Unit Totals'!G71+2</f>
        <v>62</v>
      </c>
      <c r="H9" s="18">
        <f t="shared" si="1"/>
        <v>0</v>
      </c>
      <c r="I9" s="16">
        <f>'Unit Totals'!H71</f>
        <v>0</v>
      </c>
    </row>
    <row r="10" spans="1:9" x14ac:dyDescent="0.35">
      <c r="A10" s="14">
        <v>141</v>
      </c>
      <c r="B10" s="10" t="s">
        <v>958</v>
      </c>
      <c r="C10" s="39"/>
      <c r="D10" s="16">
        <f>'Unit Totals'!D78</f>
        <v>18</v>
      </c>
      <c r="E10" s="16">
        <f>'Unit Totals'!E78</f>
        <v>0</v>
      </c>
      <c r="F10" s="16">
        <f t="shared" si="0"/>
        <v>18</v>
      </c>
      <c r="G10" s="16">
        <f>'Unit Totals'!G78+2</f>
        <v>64</v>
      </c>
      <c r="H10" s="18">
        <f t="shared" si="1"/>
        <v>0.28125</v>
      </c>
      <c r="I10" s="16">
        <f>'Unit Totals'!H78</f>
        <v>1</v>
      </c>
    </row>
    <row r="11" spans="1:9" x14ac:dyDescent="0.35">
      <c r="A11" s="14">
        <v>252</v>
      </c>
      <c r="B11" s="10" t="s">
        <v>959</v>
      </c>
      <c r="C11" s="39"/>
      <c r="D11" s="16">
        <f>'Unit Totals'!D114</f>
        <v>57</v>
      </c>
      <c r="E11" s="16">
        <f>'Unit Totals'!E114</f>
        <v>13</v>
      </c>
      <c r="F11" s="16">
        <f t="shared" si="0"/>
        <v>70</v>
      </c>
      <c r="G11" s="16">
        <f>'Unit Totals'!G114+2</f>
        <v>160</v>
      </c>
      <c r="H11" s="18">
        <f t="shared" si="1"/>
        <v>0.4375</v>
      </c>
      <c r="I11" s="16">
        <f>'Unit Totals'!H114</f>
        <v>13</v>
      </c>
    </row>
    <row r="12" spans="1:9" x14ac:dyDescent="0.35">
      <c r="A12" s="14">
        <v>321</v>
      </c>
      <c r="B12" s="10" t="s">
        <v>960</v>
      </c>
      <c r="C12" s="39"/>
      <c r="D12" s="16">
        <f>'Unit Totals'!D143</f>
        <v>35</v>
      </c>
      <c r="E12" s="16">
        <f>'Unit Totals'!E143</f>
        <v>8</v>
      </c>
      <c r="F12" s="16">
        <f t="shared" si="0"/>
        <v>43</v>
      </c>
      <c r="G12" s="16">
        <f>'Unit Totals'!G143+2</f>
        <v>99</v>
      </c>
      <c r="H12" s="18">
        <f t="shared" si="1"/>
        <v>0.43434343434343436</v>
      </c>
      <c r="I12" s="16">
        <f>'Unit Totals'!H143</f>
        <v>11</v>
      </c>
    </row>
    <row r="13" spans="1:9" x14ac:dyDescent="0.35">
      <c r="A13" s="14">
        <v>325</v>
      </c>
      <c r="B13" s="10" t="s">
        <v>961</v>
      </c>
      <c r="C13" s="39"/>
      <c r="D13" s="16">
        <f>'Unit Totals'!D145</f>
        <v>0</v>
      </c>
      <c r="E13" s="16">
        <f>'Unit Totals'!E145</f>
        <v>0</v>
      </c>
      <c r="F13" s="16">
        <f t="shared" si="0"/>
        <v>0</v>
      </c>
      <c r="G13" s="16">
        <f>'Unit Totals'!G145+2</f>
        <v>68</v>
      </c>
      <c r="H13" s="18">
        <f t="shared" si="1"/>
        <v>0</v>
      </c>
      <c r="I13" s="16">
        <f>'Unit Totals'!H145</f>
        <v>0</v>
      </c>
    </row>
    <row r="14" spans="1:9" x14ac:dyDescent="0.35">
      <c r="A14" s="14">
        <v>423</v>
      </c>
      <c r="B14" s="10" t="s">
        <v>962</v>
      </c>
      <c r="C14" s="39"/>
      <c r="D14" s="16">
        <f>'Unit Totals'!D179</f>
        <v>17</v>
      </c>
      <c r="E14" s="16">
        <f>'Unit Totals'!E179</f>
        <v>0</v>
      </c>
      <c r="F14" s="16">
        <f t="shared" si="0"/>
        <v>17</v>
      </c>
      <c r="G14" s="16">
        <f>'Unit Totals'!G179+2</f>
        <v>54</v>
      </c>
      <c r="H14" s="18">
        <f t="shared" si="1"/>
        <v>0.31481481481481483</v>
      </c>
      <c r="I14" s="16">
        <f>'Unit Totals'!H179</f>
        <v>7</v>
      </c>
    </row>
    <row r="15" spans="1:9" x14ac:dyDescent="0.35">
      <c r="A15" s="14">
        <v>446</v>
      </c>
      <c r="B15" s="10" t="s">
        <v>963</v>
      </c>
      <c r="C15" s="39"/>
      <c r="D15" s="16">
        <f>'Unit Totals'!D187</f>
        <v>40</v>
      </c>
      <c r="E15" s="16">
        <f>'Unit Totals'!E187</f>
        <v>4</v>
      </c>
      <c r="F15" s="16">
        <f t="shared" si="0"/>
        <v>44</v>
      </c>
      <c r="G15" s="16">
        <f>'Unit Totals'!G187+2</f>
        <v>89</v>
      </c>
      <c r="H15" s="18">
        <f t="shared" si="1"/>
        <v>0.4943820224719101</v>
      </c>
      <c r="I15" s="16">
        <f>'Unit Totals'!H187</f>
        <v>10</v>
      </c>
    </row>
    <row r="16" spans="1:9" x14ac:dyDescent="0.35">
      <c r="A16" s="14">
        <v>460</v>
      </c>
      <c r="B16" s="10" t="s">
        <v>964</v>
      </c>
      <c r="C16" s="39"/>
      <c r="D16" s="16">
        <f>'Unit Totals'!D195</f>
        <v>9</v>
      </c>
      <c r="E16" s="16">
        <f>'Unit Totals'!E195</f>
        <v>3</v>
      </c>
      <c r="F16" s="16">
        <f t="shared" si="0"/>
        <v>12</v>
      </c>
      <c r="G16" s="16">
        <f>'Unit Totals'!G195+2</f>
        <v>15</v>
      </c>
      <c r="H16" s="18">
        <f t="shared" si="1"/>
        <v>0.8</v>
      </c>
      <c r="I16" s="16">
        <f>'Unit Totals'!H195</f>
        <v>0</v>
      </c>
    </row>
    <row r="17" spans="1:9" x14ac:dyDescent="0.35">
      <c r="A17" s="14">
        <v>512</v>
      </c>
      <c r="B17" s="10" t="s">
        <v>965</v>
      </c>
      <c r="C17" s="39"/>
      <c r="D17" s="16">
        <f>'Unit Totals'!D210</f>
        <v>4</v>
      </c>
      <c r="E17" s="16">
        <f>'Unit Totals'!E210</f>
        <v>0</v>
      </c>
      <c r="F17" s="16">
        <f t="shared" si="0"/>
        <v>4</v>
      </c>
      <c r="G17" s="16">
        <f>'Unit Totals'!G210+2</f>
        <v>20</v>
      </c>
      <c r="H17" s="18">
        <f t="shared" si="1"/>
        <v>0.2</v>
      </c>
      <c r="I17" s="16">
        <f>'Unit Totals'!H210</f>
        <v>4</v>
      </c>
    </row>
    <row r="18" spans="1:9" x14ac:dyDescent="0.35">
      <c r="A18" s="14">
        <v>543</v>
      </c>
      <c r="B18" s="10" t="s">
        <v>966</v>
      </c>
      <c r="C18" s="39"/>
      <c r="D18" s="16">
        <f>'Unit Totals'!D217</f>
        <v>4</v>
      </c>
      <c r="E18" s="16">
        <f>'Unit Totals'!E217</f>
        <v>0</v>
      </c>
      <c r="F18" s="16">
        <f t="shared" si="0"/>
        <v>4</v>
      </c>
      <c r="G18" s="16">
        <f>'Unit Totals'!G217+2</f>
        <v>59</v>
      </c>
      <c r="H18" s="18">
        <f t="shared" si="1"/>
        <v>6.7796610169491525E-2</v>
      </c>
      <c r="I18" s="16">
        <f>'Unit Totals'!H217</f>
        <v>1</v>
      </c>
    </row>
    <row r="19" spans="1:9" x14ac:dyDescent="0.35">
      <c r="A19" s="14">
        <v>932</v>
      </c>
      <c r="B19" s="10" t="s">
        <v>967</v>
      </c>
      <c r="C19" s="39"/>
      <c r="D19" s="16">
        <f>'Unit Totals'!D325</f>
        <v>23</v>
      </c>
      <c r="E19" s="16">
        <f>'Unit Totals'!E325</f>
        <v>1</v>
      </c>
      <c r="F19" s="16">
        <f t="shared" si="0"/>
        <v>24</v>
      </c>
      <c r="G19" s="16">
        <f>'Unit Totals'!G325+2</f>
        <v>80</v>
      </c>
      <c r="H19" s="18">
        <f t="shared" si="1"/>
        <v>0.3</v>
      </c>
      <c r="I19" s="16">
        <f>'Unit Totals'!H325</f>
        <v>1</v>
      </c>
    </row>
    <row r="20" spans="1:9" x14ac:dyDescent="0.35">
      <c r="A20" s="14">
        <v>947</v>
      </c>
      <c r="B20" s="10" t="s">
        <v>647</v>
      </c>
      <c r="C20" s="39"/>
      <c r="D20" s="16">
        <f>'Unit Totals'!D329</f>
        <v>0</v>
      </c>
      <c r="E20" s="16">
        <f>'Unit Totals'!E329</f>
        <v>0</v>
      </c>
      <c r="F20" s="16">
        <f t="shared" si="0"/>
        <v>0</v>
      </c>
      <c r="G20" s="16">
        <f>'Unit Totals'!G329+2</f>
        <v>21</v>
      </c>
      <c r="H20" s="18">
        <f t="shared" si="1"/>
        <v>0</v>
      </c>
      <c r="I20" s="16">
        <f>'Unit Totals'!H329</f>
        <v>0</v>
      </c>
    </row>
    <row r="21" spans="1:9" x14ac:dyDescent="0.35">
      <c r="A21" s="14">
        <v>1026</v>
      </c>
      <c r="B21" s="10" t="s">
        <v>968</v>
      </c>
      <c r="C21" s="39"/>
      <c r="D21" s="16">
        <f>'Unit Totals'!D342</f>
        <v>30</v>
      </c>
      <c r="E21" s="16">
        <f>'Unit Totals'!E342</f>
        <v>3</v>
      </c>
      <c r="F21" s="16">
        <f t="shared" si="0"/>
        <v>33</v>
      </c>
      <c r="G21" s="16">
        <f>'Unit Totals'!G342+2</f>
        <v>50</v>
      </c>
      <c r="H21" s="18">
        <f t="shared" si="1"/>
        <v>0.66</v>
      </c>
      <c r="I21" s="16">
        <f>'Unit Totals'!H342</f>
        <v>2</v>
      </c>
    </row>
    <row r="22" spans="1:9" x14ac:dyDescent="0.35">
      <c r="A22" s="14">
        <v>1168</v>
      </c>
      <c r="B22" s="10" t="s">
        <v>969</v>
      </c>
      <c r="C22" s="39"/>
      <c r="D22" s="16">
        <f>'Unit Totals'!D362</f>
        <v>17</v>
      </c>
      <c r="E22" s="16">
        <f>'Unit Totals'!E362</f>
        <v>0</v>
      </c>
      <c r="F22" s="16">
        <f t="shared" si="0"/>
        <v>17</v>
      </c>
      <c r="G22" s="16">
        <f>'Unit Totals'!G362+2</f>
        <v>42</v>
      </c>
      <c r="H22" s="18">
        <f t="shared" si="1"/>
        <v>0.40476190476190477</v>
      </c>
      <c r="I22" s="16">
        <f>'Unit Totals'!H362</f>
        <v>1</v>
      </c>
    </row>
    <row r="23" spans="1:9" x14ac:dyDescent="0.35">
      <c r="A23" s="14">
        <v>1193</v>
      </c>
      <c r="B23" s="10" t="s">
        <v>723</v>
      </c>
      <c r="C23" s="39"/>
      <c r="D23" s="16">
        <f>'Unit Totals'!D368</f>
        <v>3</v>
      </c>
      <c r="E23" s="16">
        <f>'Unit Totals'!E368</f>
        <v>2</v>
      </c>
      <c r="F23" s="16">
        <f t="shared" si="0"/>
        <v>5</v>
      </c>
      <c r="G23" s="16">
        <f>'Unit Totals'!G368+2</f>
        <v>23</v>
      </c>
      <c r="H23" s="18">
        <f t="shared" si="1"/>
        <v>0.21739130434782608</v>
      </c>
      <c r="I23" s="16">
        <f>'Unit Totals'!H368</f>
        <v>0</v>
      </c>
    </row>
    <row r="24" spans="1:9" x14ac:dyDescent="0.35">
      <c r="A24" s="14">
        <v>1227</v>
      </c>
      <c r="B24" s="10" t="s">
        <v>970</v>
      </c>
      <c r="C24" s="39"/>
      <c r="D24" s="16">
        <f>'Unit Totals'!D376</f>
        <v>45</v>
      </c>
      <c r="E24" s="16">
        <f>'Unit Totals'!E376</f>
        <v>2</v>
      </c>
      <c r="F24" s="16">
        <f t="shared" si="0"/>
        <v>47</v>
      </c>
      <c r="G24" s="16">
        <f>'Unit Totals'!G376+2</f>
        <v>150</v>
      </c>
      <c r="H24" s="18">
        <f t="shared" si="1"/>
        <v>0.31333333333333335</v>
      </c>
      <c r="I24" s="16">
        <f>'Unit Totals'!H376</f>
        <v>1</v>
      </c>
    </row>
    <row r="25" spans="1:9" x14ac:dyDescent="0.35">
      <c r="A25" s="14">
        <v>1239</v>
      </c>
      <c r="B25" s="10" t="s">
        <v>971</v>
      </c>
      <c r="C25" s="39"/>
      <c r="D25" s="16">
        <f>'Unit Totals'!D380</f>
        <v>73</v>
      </c>
      <c r="E25" s="16">
        <f>'Unit Totals'!E380</f>
        <v>1</v>
      </c>
      <c r="F25" s="16">
        <f t="shared" si="0"/>
        <v>74</v>
      </c>
      <c r="G25" s="16">
        <f>'Unit Totals'!G380+2</f>
        <v>76</v>
      </c>
      <c r="H25" s="18">
        <f t="shared" si="1"/>
        <v>0.97368421052631582</v>
      </c>
      <c r="I25" s="16">
        <f>'Unit Totals'!H380</f>
        <v>4</v>
      </c>
    </row>
    <row r="26" spans="1:9" x14ac:dyDescent="0.35">
      <c r="A26" s="14"/>
      <c r="B26" s="10"/>
      <c r="C26" s="15"/>
      <c r="D26" s="16"/>
      <c r="E26" s="16"/>
      <c r="F26" s="16"/>
      <c r="G26" s="16"/>
      <c r="H26" s="18"/>
      <c r="I26" s="7"/>
    </row>
    <row r="27" spans="1:9" x14ac:dyDescent="0.35">
      <c r="A27" s="14">
        <f>COUNT(A3:A26)</f>
        <v>23</v>
      </c>
      <c r="B27" s="10" t="s">
        <v>777</v>
      </c>
      <c r="C27" s="15"/>
      <c r="D27" s="16">
        <f>SUM(D3:D25)</f>
        <v>411</v>
      </c>
      <c r="E27" s="16">
        <f>SUM(E3:E25)</f>
        <v>37</v>
      </c>
      <c r="F27" s="16">
        <f>SUM(F3:F25)</f>
        <v>448</v>
      </c>
      <c r="G27" s="16">
        <f>SUM(G3:G26)</f>
        <v>1415</v>
      </c>
      <c r="H27" s="18">
        <f>F27/G27</f>
        <v>0.31660777385159011</v>
      </c>
      <c r="I27" s="7">
        <f>SUM(I3:I25)</f>
        <v>72</v>
      </c>
    </row>
    <row r="29" spans="1:9" x14ac:dyDescent="0.35">
      <c r="A29" s="6"/>
    </row>
    <row r="31" spans="1:9" x14ac:dyDescent="0.35">
      <c r="B31" s="1" t="s">
        <v>778</v>
      </c>
      <c r="C31" s="46">
        <f>COUNTIFS(C3:C25,"&gt;=8/1/2026",C3:C25,"&lt;=7/31/2027")</f>
        <v>0</v>
      </c>
    </row>
  </sheetData>
  <sheetProtection algorithmName="SHA-512" hashValue="nKE1c+AIdYqEfZ4GfVyt7PLFXYJhN4VRuHWx9J8a966DBKgwE42j/c2kLh5gtEcsbkAaP70gw7BVofiVQw73PA==" saltValue="VfTFsMMJ1owd5UFD+RD3xQ==" spinCount="100000" sheet="1" selectLockedCells="1"/>
  <phoneticPr fontId="2" type="noConversion"/>
  <conditionalFormatting sqref="H3:H25">
    <cfRule type="cellIs" dxfId="2" priority="1" operator="greaterThanOrEqual">
      <formula>1</formula>
    </cfRule>
  </conditionalFormatting>
  <pageMargins left="0.5" right="0.5" top="1.33" bottom="1" header="0.5" footer="0.5"/>
  <pageSetup scale="74" orientation="portrait" horizontalDpi="4294967293" verticalDpi="4294967293" r:id="rId1"/>
  <headerFooter>
    <oddHeader>&amp;CAmerican Legion Auxiliary
Department of Illinois
Membership Report 2026 - 2027
District 23</oddHeader>
    <oddFooter>&amp;R&amp;D</oddFooter>
  </headerFooter>
  <ignoredErrors>
    <ignoredError sqref="D27" evalError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29"/>
  <sheetViews>
    <sheetView zoomScaleNormal="100" workbookViewId="0">
      <selection activeCell="C3" sqref="C3:C15"/>
    </sheetView>
  </sheetViews>
  <sheetFormatPr defaultColWidth="10.81640625" defaultRowHeight="18" x14ac:dyDescent="0.35"/>
  <cols>
    <col min="1" max="1" width="6.81640625" style="2" bestFit="1" customWidth="1"/>
    <col min="2" max="2" width="14.36328125" style="1" bestFit="1" customWidth="1"/>
    <col min="3" max="3" width="25.6328125" style="3" customWidth="1"/>
    <col min="4" max="4" width="10" style="4" bestFit="1" customWidth="1"/>
    <col min="5" max="5" width="13" style="4" bestFit="1" customWidth="1"/>
    <col min="6" max="6" width="15.453125" style="4" bestFit="1" customWidth="1"/>
    <col min="7" max="7" width="5.6328125" style="4" bestFit="1" customWidth="1"/>
    <col min="8" max="8" width="10.81640625" style="5" bestFit="1" customWidth="1"/>
    <col min="9" max="9" width="6.81640625" style="6" bestFit="1" customWidth="1"/>
    <col min="10" max="16384" width="10.81640625" style="1"/>
  </cols>
  <sheetData>
    <row r="1" spans="1:9" ht="34.950000000000003" customHeight="1" x14ac:dyDescent="0.35">
      <c r="A1" s="14" t="s">
        <v>770</v>
      </c>
      <c r="B1" s="10" t="s">
        <v>2</v>
      </c>
      <c r="C1" s="11" t="s">
        <v>771</v>
      </c>
      <c r="D1" s="8" t="s">
        <v>3</v>
      </c>
      <c r="E1" s="8" t="s">
        <v>4</v>
      </c>
      <c r="F1" s="12" t="s">
        <v>772</v>
      </c>
      <c r="G1" s="8" t="s">
        <v>773</v>
      </c>
      <c r="H1" s="13" t="s">
        <v>774</v>
      </c>
      <c r="I1" s="9" t="s">
        <v>6</v>
      </c>
    </row>
    <row r="2" spans="1:9" x14ac:dyDescent="0.35">
      <c r="A2" s="10"/>
      <c r="B2" s="10"/>
      <c r="C2" s="10"/>
      <c r="D2" s="10"/>
      <c r="E2" s="10"/>
      <c r="F2" s="10"/>
      <c r="G2" s="10"/>
      <c r="H2" s="7"/>
      <c r="I2" s="7"/>
    </row>
    <row r="3" spans="1:9" x14ac:dyDescent="0.35">
      <c r="A3" s="14">
        <v>14</v>
      </c>
      <c r="B3" s="10" t="s">
        <v>972</v>
      </c>
      <c r="C3" s="39"/>
      <c r="D3" s="16">
        <f>'Unit Totals'!D13</f>
        <v>5</v>
      </c>
      <c r="E3" s="17">
        <f>'Unit Totals'!E13</f>
        <v>0</v>
      </c>
      <c r="F3" s="16">
        <f t="shared" ref="F3:F15" si="0">SUM(D3:E3)</f>
        <v>5</v>
      </c>
      <c r="G3" s="16">
        <f>'Unit Totals'!G13+2</f>
        <v>56</v>
      </c>
      <c r="H3" s="18">
        <f t="shared" ref="H3:H15" si="1">F3/G3</f>
        <v>8.9285714285714288E-2</v>
      </c>
      <c r="I3" s="16">
        <f>'Unit Totals'!H13</f>
        <v>3</v>
      </c>
    </row>
    <row r="4" spans="1:9" x14ac:dyDescent="0.35">
      <c r="A4" s="14">
        <v>109</v>
      </c>
      <c r="B4" s="10" t="s">
        <v>973</v>
      </c>
      <c r="C4" s="39"/>
      <c r="D4" s="16">
        <f>'Unit Totals'!D62</f>
        <v>1</v>
      </c>
      <c r="E4" s="16">
        <f>'Unit Totals'!E62</f>
        <v>0</v>
      </c>
      <c r="F4" s="16">
        <f t="shared" si="0"/>
        <v>1</v>
      </c>
      <c r="G4" s="16">
        <f>'Unit Totals'!G62+2</f>
        <v>27</v>
      </c>
      <c r="H4" s="18">
        <f t="shared" si="1"/>
        <v>3.7037037037037035E-2</v>
      </c>
      <c r="I4" s="16">
        <f>'Unit Totals'!H62</f>
        <v>0</v>
      </c>
    </row>
    <row r="5" spans="1:9" x14ac:dyDescent="0.35">
      <c r="A5" s="14">
        <v>167</v>
      </c>
      <c r="B5" s="10" t="s">
        <v>974</v>
      </c>
      <c r="C5" s="39"/>
      <c r="D5" s="16">
        <f>'Unit Totals'!D84</f>
        <v>4</v>
      </c>
      <c r="E5" s="16">
        <f>'Unit Totals'!E84</f>
        <v>0</v>
      </c>
      <c r="F5" s="16">
        <f t="shared" si="0"/>
        <v>4</v>
      </c>
      <c r="G5" s="16">
        <f>'Unit Totals'!G84+2</f>
        <v>45</v>
      </c>
      <c r="H5" s="18">
        <f t="shared" si="1"/>
        <v>8.8888888888888892E-2</v>
      </c>
      <c r="I5" s="16">
        <f>'Unit Totals'!H84</f>
        <v>0</v>
      </c>
    </row>
    <row r="6" spans="1:9" x14ac:dyDescent="0.35">
      <c r="A6" s="14">
        <v>169</v>
      </c>
      <c r="B6" s="10" t="s">
        <v>171</v>
      </c>
      <c r="C6" s="39"/>
      <c r="D6" s="16">
        <f>'Unit Totals'!D86</f>
        <v>0</v>
      </c>
      <c r="E6" s="16">
        <f>'Unit Totals'!E86</f>
        <v>0</v>
      </c>
      <c r="F6" s="16">
        <f t="shared" si="0"/>
        <v>0</v>
      </c>
      <c r="G6" s="16">
        <f>'Unit Totals'!G86+2</f>
        <v>13</v>
      </c>
      <c r="H6" s="18">
        <f t="shared" si="1"/>
        <v>0</v>
      </c>
      <c r="I6" s="16">
        <f>'Unit Totals'!H86</f>
        <v>0</v>
      </c>
    </row>
    <row r="7" spans="1:9" x14ac:dyDescent="0.35">
      <c r="A7" s="14">
        <v>176</v>
      </c>
      <c r="B7" s="10" t="s">
        <v>975</v>
      </c>
      <c r="C7" s="39"/>
      <c r="D7" s="16">
        <f>'Unit Totals'!D88</f>
        <v>30</v>
      </c>
      <c r="E7" s="16">
        <f>'Unit Totals'!E88</f>
        <v>0</v>
      </c>
      <c r="F7" s="16">
        <f t="shared" si="0"/>
        <v>30</v>
      </c>
      <c r="G7" s="16">
        <f>'Unit Totals'!G88+2</f>
        <v>73</v>
      </c>
      <c r="H7" s="18">
        <f t="shared" si="1"/>
        <v>0.41095890410958902</v>
      </c>
      <c r="I7" s="16">
        <f>'Unit Totals'!H88</f>
        <v>5</v>
      </c>
    </row>
    <row r="8" spans="1:9" x14ac:dyDescent="0.35">
      <c r="A8" s="14">
        <v>224</v>
      </c>
      <c r="B8" s="10" t="s">
        <v>209</v>
      </c>
      <c r="C8" s="39"/>
      <c r="D8" s="16">
        <f>'Unit Totals'!D105</f>
        <v>6</v>
      </c>
      <c r="E8" s="16">
        <f>'Unit Totals'!E105</f>
        <v>1</v>
      </c>
      <c r="F8" s="16">
        <f t="shared" si="0"/>
        <v>7</v>
      </c>
      <c r="G8" s="16">
        <f>'Unit Totals'!G105+2</f>
        <v>49</v>
      </c>
      <c r="H8" s="18">
        <f t="shared" si="1"/>
        <v>0.14285714285714285</v>
      </c>
      <c r="I8" s="16">
        <f>'Unit Totals'!H105</f>
        <v>4</v>
      </c>
    </row>
    <row r="9" spans="1:9" x14ac:dyDescent="0.35">
      <c r="A9" s="14">
        <v>306</v>
      </c>
      <c r="B9" s="10" t="s">
        <v>976</v>
      </c>
      <c r="C9" s="39"/>
      <c r="D9" s="16">
        <f>'Unit Totals'!D139</f>
        <v>31</v>
      </c>
      <c r="E9" s="16">
        <f>'Unit Totals'!E139</f>
        <v>1</v>
      </c>
      <c r="F9" s="16">
        <f t="shared" si="0"/>
        <v>32</v>
      </c>
      <c r="G9" s="16">
        <f>'Unit Totals'!G139+2</f>
        <v>82</v>
      </c>
      <c r="H9" s="18">
        <f t="shared" si="1"/>
        <v>0.3902439024390244</v>
      </c>
      <c r="I9" s="16">
        <f>'Unit Totals'!H139</f>
        <v>1</v>
      </c>
    </row>
    <row r="10" spans="1:9" x14ac:dyDescent="0.35">
      <c r="A10" s="14">
        <v>364</v>
      </c>
      <c r="B10" s="10" t="s">
        <v>977</v>
      </c>
      <c r="C10" s="39"/>
      <c r="D10" s="16">
        <f>'Unit Totals'!D157</f>
        <v>23</v>
      </c>
      <c r="E10" s="16">
        <f>'Unit Totals'!E157</f>
        <v>0</v>
      </c>
      <c r="F10" s="16">
        <f t="shared" si="0"/>
        <v>23</v>
      </c>
      <c r="G10" s="16">
        <f>'Unit Totals'!G157+2</f>
        <v>44</v>
      </c>
      <c r="H10" s="18">
        <f t="shared" si="1"/>
        <v>0.52272727272727271</v>
      </c>
      <c r="I10" s="16">
        <f>'Unit Totals'!H157</f>
        <v>0</v>
      </c>
    </row>
    <row r="11" spans="1:9" x14ac:dyDescent="0.35">
      <c r="A11" s="14">
        <v>585</v>
      </c>
      <c r="B11" s="10" t="s">
        <v>978</v>
      </c>
      <c r="C11" s="39"/>
      <c r="D11" s="16">
        <f>'Unit Totals'!D235</f>
        <v>4</v>
      </c>
      <c r="E11" s="16">
        <f>'Unit Totals'!E235</f>
        <v>0</v>
      </c>
      <c r="F11" s="16">
        <f t="shared" si="0"/>
        <v>4</v>
      </c>
      <c r="G11" s="16">
        <f>'Unit Totals'!G235+2</f>
        <v>10</v>
      </c>
      <c r="H11" s="18">
        <f t="shared" si="1"/>
        <v>0.4</v>
      </c>
      <c r="I11" s="16">
        <f>'Unit Totals'!H235</f>
        <v>0</v>
      </c>
    </row>
    <row r="12" spans="1:9" x14ac:dyDescent="0.35">
      <c r="A12" s="14">
        <v>590</v>
      </c>
      <c r="B12" s="10" t="s">
        <v>979</v>
      </c>
      <c r="C12" s="39"/>
      <c r="D12" s="16">
        <f>'Unit Totals'!D238</f>
        <v>1</v>
      </c>
      <c r="E12" s="16">
        <f>'Unit Totals'!E238</f>
        <v>0</v>
      </c>
      <c r="F12" s="16">
        <f t="shared" si="0"/>
        <v>1</v>
      </c>
      <c r="G12" s="16">
        <f>'Unit Totals'!G238+2</f>
        <v>20</v>
      </c>
      <c r="H12" s="18">
        <f t="shared" si="1"/>
        <v>0.05</v>
      </c>
      <c r="I12" s="16">
        <f>'Unit Totals'!H238</f>
        <v>0</v>
      </c>
    </row>
    <row r="13" spans="1:9" x14ac:dyDescent="0.35">
      <c r="A13" s="14">
        <v>914</v>
      </c>
      <c r="B13" s="10" t="s">
        <v>631</v>
      </c>
      <c r="C13" s="39"/>
      <c r="D13" s="16">
        <f>'Unit Totals'!D321</f>
        <v>14</v>
      </c>
      <c r="E13" s="16">
        <f>'Unit Totals'!E321</f>
        <v>0</v>
      </c>
      <c r="F13" s="16">
        <f t="shared" si="0"/>
        <v>14</v>
      </c>
      <c r="G13" s="16">
        <f>'Unit Totals'!G321+2</f>
        <v>62</v>
      </c>
      <c r="H13" s="18">
        <f t="shared" si="1"/>
        <v>0.22580645161290322</v>
      </c>
      <c r="I13" s="16">
        <f>'Unit Totals'!H321</f>
        <v>0</v>
      </c>
    </row>
    <row r="14" spans="1:9" x14ac:dyDescent="0.35">
      <c r="A14" s="14">
        <v>1126</v>
      </c>
      <c r="B14" s="10" t="s">
        <v>697</v>
      </c>
      <c r="C14" s="39"/>
      <c r="D14" s="16">
        <f>'Unit Totals'!D355</f>
        <v>9</v>
      </c>
      <c r="E14" s="16">
        <f>'Unit Totals'!E355</f>
        <v>0</v>
      </c>
      <c r="F14" s="16">
        <f t="shared" si="0"/>
        <v>9</v>
      </c>
      <c r="G14" s="16">
        <f>'Unit Totals'!G355+2</f>
        <v>25</v>
      </c>
      <c r="H14" s="18">
        <f t="shared" si="1"/>
        <v>0.36</v>
      </c>
      <c r="I14" s="16">
        <f>'Unit Totals'!H355</f>
        <v>3</v>
      </c>
    </row>
    <row r="15" spans="1:9" x14ac:dyDescent="0.35">
      <c r="A15" s="14">
        <v>1141</v>
      </c>
      <c r="B15" s="10" t="s">
        <v>701</v>
      </c>
      <c r="C15" s="39"/>
      <c r="D15" s="16">
        <f>'Unit Totals'!D357</f>
        <v>15</v>
      </c>
      <c r="E15" s="16">
        <f>'Unit Totals'!E357</f>
        <v>0</v>
      </c>
      <c r="F15" s="16">
        <f t="shared" si="0"/>
        <v>15</v>
      </c>
      <c r="G15" s="16">
        <f>'Unit Totals'!G357+2</f>
        <v>17</v>
      </c>
      <c r="H15" s="18">
        <f t="shared" si="1"/>
        <v>0.88235294117647056</v>
      </c>
      <c r="I15" s="16">
        <f>'Unit Totals'!H357</f>
        <v>0</v>
      </c>
    </row>
    <row r="16" spans="1:9" x14ac:dyDescent="0.35">
      <c r="A16" s="14"/>
      <c r="B16" s="10"/>
      <c r="C16" s="15"/>
      <c r="D16" s="16"/>
      <c r="E16" s="16"/>
      <c r="F16" s="16"/>
      <c r="G16" s="16"/>
      <c r="H16" s="18"/>
      <c r="I16" s="7"/>
    </row>
    <row r="17" spans="1:9" x14ac:dyDescent="0.35">
      <c r="A17" s="14">
        <f>COUNT(A3:A16)</f>
        <v>13</v>
      </c>
      <c r="B17" s="10" t="s">
        <v>777</v>
      </c>
      <c r="C17" s="15"/>
      <c r="D17" s="16">
        <f>SUM(D3:D15)</f>
        <v>143</v>
      </c>
      <c r="E17" s="16">
        <f>SUM(E3:E15)</f>
        <v>2</v>
      </c>
      <c r="F17" s="16">
        <f>SUM(F3:F15)</f>
        <v>145</v>
      </c>
      <c r="G17" s="16">
        <f>SUM(G3:G16)</f>
        <v>523</v>
      </c>
      <c r="H17" s="18">
        <f>F17/G17</f>
        <v>0.27724665391969405</v>
      </c>
      <c r="I17" s="7">
        <f>SUM(I3:I16)</f>
        <v>16</v>
      </c>
    </row>
    <row r="21" spans="1:9" x14ac:dyDescent="0.35">
      <c r="B21" s="1" t="s">
        <v>980</v>
      </c>
      <c r="C21" s="46">
        <f>COUNTIFS(C3:C15,"&gt;=8/1/2026",C3:C15,"&lt;=7/31/2027")</f>
        <v>0</v>
      </c>
    </row>
    <row r="29" spans="1:9" x14ac:dyDescent="0.35">
      <c r="A29" s="6"/>
    </row>
  </sheetData>
  <sheetProtection algorithmName="SHA-512" hashValue="BYnuICzJKQGqhAaCXSZEZxq+KsV3q9cqCqVjVUuLCe1ZkSciVEA5jIHKNm1AeVZDwUsvBnJlNVwGpO2zFmW2tg==" saltValue="uVFhBzsfpuKxgY4o8VOCsQ==" spinCount="100000" sheet="1" selectLockedCells="1"/>
  <phoneticPr fontId="2" type="noConversion"/>
  <conditionalFormatting sqref="H3:H15">
    <cfRule type="cellIs" dxfId="1" priority="1" operator="greaterThanOrEqual">
      <formula>1</formula>
    </cfRule>
  </conditionalFormatting>
  <pageMargins left="0.5" right="0.5" top="1.33" bottom="1" header="0.5" footer="0.5"/>
  <pageSetup scale="74" orientation="portrait" r:id="rId1"/>
  <headerFooter>
    <oddHeader>&amp;CAmerican Legion Auxiliary
Department of Illinois
Membership Report 2026 - 2027
District 24</oddHeader>
    <oddFooter>&amp;R&amp;D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32"/>
  <sheetViews>
    <sheetView zoomScaleNormal="100" zoomScalePageLayoutView="110" workbookViewId="0">
      <selection activeCell="C3" sqref="C3:C17"/>
    </sheetView>
  </sheetViews>
  <sheetFormatPr defaultColWidth="10.81640625" defaultRowHeight="18" x14ac:dyDescent="0.35"/>
  <cols>
    <col min="1" max="1" width="6.81640625" style="2" bestFit="1" customWidth="1"/>
    <col min="2" max="2" width="17.453125" style="1" bestFit="1" customWidth="1"/>
    <col min="3" max="3" width="19.453125" style="3" bestFit="1" customWidth="1"/>
    <col min="4" max="4" width="10" style="4" bestFit="1" customWidth="1"/>
    <col min="5" max="5" width="13" style="4" bestFit="1" customWidth="1"/>
    <col min="6" max="6" width="15.453125" style="4" bestFit="1" customWidth="1"/>
    <col min="7" max="7" width="5.6328125" style="4" bestFit="1" customWidth="1"/>
    <col min="8" max="8" width="10.81640625" style="5" bestFit="1" customWidth="1"/>
    <col min="9" max="9" width="6.81640625" style="6" bestFit="1" customWidth="1"/>
    <col min="10" max="16384" width="10.81640625" style="1"/>
  </cols>
  <sheetData>
    <row r="1" spans="1:9" ht="34.950000000000003" customHeight="1" x14ac:dyDescent="0.35">
      <c r="A1" s="9" t="s">
        <v>770</v>
      </c>
      <c r="B1" s="10" t="s">
        <v>2</v>
      </c>
      <c r="C1" s="11" t="s">
        <v>771</v>
      </c>
      <c r="D1" s="8" t="s">
        <v>3</v>
      </c>
      <c r="E1" s="8" t="s">
        <v>4</v>
      </c>
      <c r="F1" s="12" t="s">
        <v>772</v>
      </c>
      <c r="G1" s="8" t="s">
        <v>773</v>
      </c>
      <c r="H1" s="13" t="s">
        <v>774</v>
      </c>
      <c r="I1" s="9" t="s">
        <v>6</v>
      </c>
    </row>
    <row r="2" spans="1:9" x14ac:dyDescent="0.35">
      <c r="A2" s="10"/>
      <c r="B2" s="10"/>
      <c r="C2" s="10"/>
      <c r="D2" s="10"/>
      <c r="E2" s="10"/>
      <c r="F2" s="10"/>
      <c r="G2" s="10"/>
      <c r="H2" s="7"/>
      <c r="I2" s="7"/>
    </row>
    <row r="3" spans="1:9" x14ac:dyDescent="0.35">
      <c r="A3" s="14">
        <v>127</v>
      </c>
      <c r="B3" s="10" t="s">
        <v>981</v>
      </c>
      <c r="C3" s="39"/>
      <c r="D3" s="16">
        <f>'Unit Totals'!D69</f>
        <v>58</v>
      </c>
      <c r="E3" s="17">
        <f>'Unit Totals'!E69</f>
        <v>2</v>
      </c>
      <c r="F3" s="16">
        <f t="shared" ref="F3:F17" si="0">SUM(D3:E3)</f>
        <v>60</v>
      </c>
      <c r="G3" s="16">
        <f>'Unit Totals'!G69+2</f>
        <v>154</v>
      </c>
      <c r="H3" s="18">
        <f t="shared" ref="H3:H17" si="1">F3/G3</f>
        <v>0.38961038961038963</v>
      </c>
      <c r="I3" s="16">
        <f>'Unit Totals'!H69</f>
        <v>4</v>
      </c>
    </row>
    <row r="4" spans="1:9" x14ac:dyDescent="0.35">
      <c r="A4" s="14">
        <v>147</v>
      </c>
      <c r="B4" s="10" t="s">
        <v>982</v>
      </c>
      <c r="C4" s="39"/>
      <c r="D4" s="16">
        <f>'Unit Totals'!D80</f>
        <v>2</v>
      </c>
      <c r="E4" s="16">
        <f>'Unit Totals'!E80</f>
        <v>0</v>
      </c>
      <c r="F4" s="16">
        <f t="shared" si="0"/>
        <v>2</v>
      </c>
      <c r="G4" s="16">
        <f>'Unit Totals'!G80+2</f>
        <v>48</v>
      </c>
      <c r="H4" s="18">
        <f t="shared" si="1"/>
        <v>4.1666666666666664E-2</v>
      </c>
      <c r="I4" s="16">
        <f>'Unit Totals'!H80</f>
        <v>2</v>
      </c>
    </row>
    <row r="5" spans="1:9" x14ac:dyDescent="0.35">
      <c r="A5" s="14">
        <v>178</v>
      </c>
      <c r="B5" s="10" t="s">
        <v>983</v>
      </c>
      <c r="C5" s="39"/>
      <c r="D5" s="16">
        <f>'Unit Totals'!D89</f>
        <v>5</v>
      </c>
      <c r="E5" s="16">
        <f>'Unit Totals'!E89</f>
        <v>0</v>
      </c>
      <c r="F5" s="16">
        <f t="shared" si="0"/>
        <v>5</v>
      </c>
      <c r="G5" s="16">
        <f>'Unit Totals'!G89+2</f>
        <v>14</v>
      </c>
      <c r="H5" s="18">
        <f t="shared" si="1"/>
        <v>0.35714285714285715</v>
      </c>
      <c r="I5" s="16">
        <f>'Unit Totals'!H89</f>
        <v>0</v>
      </c>
    </row>
    <row r="6" spans="1:9" x14ac:dyDescent="0.35">
      <c r="A6" s="14">
        <v>259</v>
      </c>
      <c r="B6" s="10" t="s">
        <v>1030</v>
      </c>
      <c r="C6" s="39"/>
      <c r="D6" s="16">
        <f>'Unit Totals'!D120</f>
        <v>1</v>
      </c>
      <c r="E6" s="16">
        <f>'Unit Totals'!E120</f>
        <v>0</v>
      </c>
      <c r="F6" s="16">
        <f t="shared" si="0"/>
        <v>1</v>
      </c>
      <c r="G6" s="16">
        <f>'Unit Totals'!G120+2</f>
        <v>14</v>
      </c>
      <c r="H6" s="18">
        <f>F6/G6</f>
        <v>7.1428571428571425E-2</v>
      </c>
      <c r="I6" s="16">
        <v>0</v>
      </c>
    </row>
    <row r="7" spans="1:9" x14ac:dyDescent="0.35">
      <c r="A7" s="14">
        <v>280</v>
      </c>
      <c r="B7" s="10" t="s">
        <v>984</v>
      </c>
      <c r="C7" s="39"/>
      <c r="D7" s="16">
        <f>'Unit Totals'!D127</f>
        <v>3</v>
      </c>
      <c r="E7" s="16">
        <f>'Unit Totals'!E127</f>
        <v>0</v>
      </c>
      <c r="F7" s="16">
        <f t="shared" si="0"/>
        <v>3</v>
      </c>
      <c r="G7" s="16">
        <f>'Unit Totals'!G127+2</f>
        <v>32</v>
      </c>
      <c r="H7" s="18">
        <f t="shared" si="1"/>
        <v>9.375E-2</v>
      </c>
      <c r="I7" s="16">
        <f>'Unit Totals'!H127</f>
        <v>3</v>
      </c>
    </row>
    <row r="8" spans="1:9" x14ac:dyDescent="0.35">
      <c r="A8" s="14">
        <v>344</v>
      </c>
      <c r="B8" s="10" t="s">
        <v>985</v>
      </c>
      <c r="C8" s="39"/>
      <c r="D8" s="16">
        <f>'Unit Totals'!D153</f>
        <v>1</v>
      </c>
      <c r="E8" s="16">
        <f>'Unit Totals'!E153</f>
        <v>0</v>
      </c>
      <c r="F8" s="16">
        <f t="shared" si="0"/>
        <v>1</v>
      </c>
      <c r="G8" s="16">
        <f>'Unit Totals'!G153+2</f>
        <v>14</v>
      </c>
      <c r="H8" s="18">
        <f t="shared" si="1"/>
        <v>7.1428571428571425E-2</v>
      </c>
      <c r="I8" s="16">
        <f>'Unit Totals'!H153</f>
        <v>0</v>
      </c>
    </row>
    <row r="9" spans="1:9" x14ac:dyDescent="0.35">
      <c r="A9" s="14">
        <v>347</v>
      </c>
      <c r="B9" s="10" t="s">
        <v>986</v>
      </c>
      <c r="C9" s="39"/>
      <c r="D9" s="16">
        <f>'Unit Totals'!D154</f>
        <v>16</v>
      </c>
      <c r="E9" s="16">
        <f>'Unit Totals'!E154</f>
        <v>2</v>
      </c>
      <c r="F9" s="16">
        <f t="shared" si="0"/>
        <v>18</v>
      </c>
      <c r="G9" s="16">
        <f>'Unit Totals'!G154+2</f>
        <v>22</v>
      </c>
      <c r="H9" s="18">
        <f t="shared" si="1"/>
        <v>0.81818181818181823</v>
      </c>
      <c r="I9" s="16">
        <f>'Unit Totals'!H154</f>
        <v>1</v>
      </c>
    </row>
    <row r="10" spans="1:9" x14ac:dyDescent="0.35">
      <c r="A10" s="14">
        <v>396</v>
      </c>
      <c r="B10" s="10" t="s">
        <v>987</v>
      </c>
      <c r="C10" s="39"/>
      <c r="D10" s="16">
        <f>'Unit Totals'!D172</f>
        <v>0</v>
      </c>
      <c r="E10" s="16">
        <f>'Unit Totals'!E172</f>
        <v>0</v>
      </c>
      <c r="F10" s="16">
        <f t="shared" si="0"/>
        <v>0</v>
      </c>
      <c r="G10" s="16">
        <f>'Unit Totals'!G172+2</f>
        <v>12</v>
      </c>
      <c r="H10" s="18">
        <f t="shared" si="1"/>
        <v>0</v>
      </c>
      <c r="I10" s="16">
        <f>'Unit Totals'!H172</f>
        <v>0</v>
      </c>
    </row>
    <row r="11" spans="1:9" x14ac:dyDescent="0.35">
      <c r="A11" s="14">
        <v>480</v>
      </c>
      <c r="B11" s="10" t="s">
        <v>988</v>
      </c>
      <c r="C11" s="39"/>
      <c r="D11" s="16">
        <f>'Unit Totals'!D202</f>
        <v>75</v>
      </c>
      <c r="E11" s="16">
        <f>'Unit Totals'!E202</f>
        <v>8</v>
      </c>
      <c r="F11" s="16">
        <f t="shared" si="0"/>
        <v>83</v>
      </c>
      <c r="G11" s="16">
        <f>'Unit Totals'!G202+2</f>
        <v>119</v>
      </c>
      <c r="H11" s="18">
        <f t="shared" si="1"/>
        <v>0.69747899159663862</v>
      </c>
      <c r="I11" s="16">
        <f>'Unit Totals'!H202</f>
        <v>2</v>
      </c>
    </row>
    <row r="12" spans="1:9" x14ac:dyDescent="0.35">
      <c r="A12" s="14">
        <v>528</v>
      </c>
      <c r="B12" s="10" t="s">
        <v>422</v>
      </c>
      <c r="C12" s="39"/>
      <c r="D12" s="16">
        <f>'Unit Totals'!D214</f>
        <v>0</v>
      </c>
      <c r="E12" s="16">
        <f>'Unit Totals'!E214</f>
        <v>0</v>
      </c>
      <c r="F12" s="16">
        <f t="shared" si="0"/>
        <v>0</v>
      </c>
      <c r="G12" s="16">
        <f>'Unit Totals'!G214+2</f>
        <v>20</v>
      </c>
      <c r="H12" s="18">
        <f t="shared" si="1"/>
        <v>0</v>
      </c>
      <c r="I12" s="16">
        <f>'Unit Totals'!H214</f>
        <v>0</v>
      </c>
    </row>
    <row r="13" spans="1:9" x14ac:dyDescent="0.35">
      <c r="A13" s="14">
        <v>622</v>
      </c>
      <c r="B13" s="10" t="s">
        <v>989</v>
      </c>
      <c r="C13" s="39"/>
      <c r="D13" s="16">
        <f>'Unit Totals'!D246</f>
        <v>0</v>
      </c>
      <c r="E13" s="16">
        <f>'Unit Totals'!E246</f>
        <v>0</v>
      </c>
      <c r="F13" s="16">
        <f t="shared" si="0"/>
        <v>0</v>
      </c>
      <c r="G13" s="16">
        <f>'Unit Totals'!G246+2</f>
        <v>93</v>
      </c>
      <c r="H13" s="18">
        <f t="shared" si="1"/>
        <v>0</v>
      </c>
      <c r="I13" s="16">
        <f>'Unit Totals'!H246</f>
        <v>0</v>
      </c>
    </row>
    <row r="14" spans="1:9" x14ac:dyDescent="0.35">
      <c r="A14" s="14">
        <v>645</v>
      </c>
      <c r="B14" s="10" t="s">
        <v>990</v>
      </c>
      <c r="C14" s="39"/>
      <c r="D14" s="16">
        <f>'Unit Totals'!D258</f>
        <v>2</v>
      </c>
      <c r="E14" s="16">
        <f>'Unit Totals'!E258</f>
        <v>0</v>
      </c>
      <c r="F14" s="16">
        <f t="shared" si="0"/>
        <v>2</v>
      </c>
      <c r="G14" s="16">
        <f>'Unit Totals'!G258+2</f>
        <v>26</v>
      </c>
      <c r="H14" s="18">
        <f t="shared" si="1"/>
        <v>7.6923076923076927E-2</v>
      </c>
      <c r="I14" s="16">
        <f>'Unit Totals'!H258</f>
        <v>2</v>
      </c>
    </row>
    <row r="15" spans="1:9" x14ac:dyDescent="0.35">
      <c r="A15" s="14">
        <v>647</v>
      </c>
      <c r="B15" s="10" t="s">
        <v>991</v>
      </c>
      <c r="C15" s="39"/>
      <c r="D15" s="16">
        <f>'Unit Totals'!D259</f>
        <v>1</v>
      </c>
      <c r="E15" s="16">
        <f>'Unit Totals'!E259</f>
        <v>0</v>
      </c>
      <c r="F15" s="16">
        <f t="shared" si="0"/>
        <v>1</v>
      </c>
      <c r="G15" s="16">
        <f>'Unit Totals'!G259+2</f>
        <v>59</v>
      </c>
      <c r="H15" s="18">
        <f t="shared" si="1"/>
        <v>1.6949152542372881E-2</v>
      </c>
      <c r="I15" s="16">
        <f>'Unit Totals'!H259</f>
        <v>1</v>
      </c>
    </row>
    <row r="16" spans="1:9" x14ac:dyDescent="0.35">
      <c r="A16" s="14">
        <v>1172</v>
      </c>
      <c r="B16" s="10" t="s">
        <v>715</v>
      </c>
      <c r="C16" s="39"/>
      <c r="D16" s="16">
        <f>'Unit Totals'!D364</f>
        <v>0</v>
      </c>
      <c r="E16" s="16">
        <f>'Unit Totals'!E364</f>
        <v>0</v>
      </c>
      <c r="F16" s="16">
        <f t="shared" si="0"/>
        <v>0</v>
      </c>
      <c r="G16" s="16">
        <f>'Unit Totals'!G364+2</f>
        <v>31</v>
      </c>
      <c r="H16" s="18">
        <f t="shared" si="1"/>
        <v>0</v>
      </c>
      <c r="I16" s="16">
        <f>'Unit Totals'!H364</f>
        <v>0</v>
      </c>
    </row>
    <row r="17" spans="1:9" x14ac:dyDescent="0.35">
      <c r="A17" s="14">
        <v>1961</v>
      </c>
      <c r="B17" s="10" t="s">
        <v>992</v>
      </c>
      <c r="C17" s="39"/>
      <c r="D17" s="16">
        <f>'Unit Totals'!D388</f>
        <v>0</v>
      </c>
      <c r="E17" s="16">
        <f>'Unit Totals'!E388</f>
        <v>0</v>
      </c>
      <c r="F17" s="16">
        <f t="shared" si="0"/>
        <v>0</v>
      </c>
      <c r="G17" s="16">
        <f>'Unit Totals'!G388+2</f>
        <v>56</v>
      </c>
      <c r="H17" s="18">
        <f t="shared" si="1"/>
        <v>0</v>
      </c>
      <c r="I17" s="16">
        <f>'Unit Totals'!H388</f>
        <v>0</v>
      </c>
    </row>
    <row r="18" spans="1:9" x14ac:dyDescent="0.35">
      <c r="A18" s="14"/>
      <c r="B18" s="10"/>
      <c r="C18" s="15"/>
      <c r="D18" s="16"/>
      <c r="E18" s="16"/>
      <c r="F18" s="16"/>
      <c r="G18" s="16"/>
      <c r="H18" s="18"/>
      <c r="I18" s="7"/>
    </row>
    <row r="19" spans="1:9" x14ac:dyDescent="0.35">
      <c r="A19" s="14">
        <f>COUNT(A3:A18)</f>
        <v>15</v>
      </c>
      <c r="B19" s="10" t="s">
        <v>777</v>
      </c>
      <c r="C19" s="15"/>
      <c r="D19" s="16">
        <f>SUM(D3:D17)</f>
        <v>164</v>
      </c>
      <c r="E19" s="16">
        <f>SUM(E3:E17)</f>
        <v>12</v>
      </c>
      <c r="F19" s="16">
        <f>SUM(F3:F17)</f>
        <v>176</v>
      </c>
      <c r="G19" s="16">
        <f>SUMIF(G3:G18,"&lt;&gt;""")</f>
        <v>714</v>
      </c>
      <c r="H19" s="18">
        <f>F19/G19</f>
        <v>0.24649859943977592</v>
      </c>
      <c r="I19" s="7">
        <f>SUM(I3:I18)</f>
        <v>15</v>
      </c>
    </row>
    <row r="23" spans="1:9" x14ac:dyDescent="0.35">
      <c r="B23" s="1" t="s">
        <v>778</v>
      </c>
      <c r="C23" s="46">
        <f>COUNTIFS(C3:C17,"&gt;=8/1/2026",C3:C17,"&lt;=7/31/2027")</f>
        <v>0</v>
      </c>
    </row>
    <row r="32" spans="1:9" x14ac:dyDescent="0.35">
      <c r="A32" s="6"/>
    </row>
  </sheetData>
  <sheetProtection algorithmName="SHA-512" hashValue="PHj6BuJJbSTuO2btQx+fcdZvdKgVr1zyEkTHM4I3aMejB7cuVB53vSg/iHIb7++fDZhg3sDP4Dst+IUFajB99Q==" saltValue="kN73jSmYigLdyUlmCVKDng==" spinCount="100000" sheet="1" selectLockedCells="1"/>
  <phoneticPr fontId="2" type="noConversion"/>
  <conditionalFormatting sqref="H3:H17">
    <cfRule type="cellIs" dxfId="0" priority="1" operator="greaterThanOrEqual">
      <formula>1</formula>
    </cfRule>
  </conditionalFormatting>
  <pageMargins left="0.5" right="0.5" top="1.33" bottom="1" header="0.5" footer="0.5"/>
  <pageSetup scale="74" orientation="portrait" r:id="rId1"/>
  <headerFooter>
    <oddHeader>&amp;CAmerican Legion Auxiliary
Department of Illinois
Membership Report 2026 - 2027
District 25</oddHeader>
    <oddFooter>&amp;R&amp;D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M41"/>
  <sheetViews>
    <sheetView tabSelected="1" zoomScaleNormal="100" workbookViewId="0">
      <selection sqref="A1:G1"/>
    </sheetView>
  </sheetViews>
  <sheetFormatPr defaultColWidth="10.6328125" defaultRowHeight="18" x14ac:dyDescent="0.35"/>
  <cols>
    <col min="1" max="1" width="8.6328125" style="6" bestFit="1" customWidth="1"/>
    <col min="2" max="2" width="9.36328125" style="6" bestFit="1" customWidth="1"/>
    <col min="3" max="3" width="26.453125" style="6" bestFit="1" customWidth="1"/>
    <col min="4" max="4" width="6.36328125" style="6" bestFit="1" customWidth="1"/>
    <col min="5" max="5" width="12.6328125" style="6" bestFit="1" customWidth="1"/>
    <col min="6" max="6" width="12.6328125" style="6" customWidth="1"/>
    <col min="7" max="7" width="10.81640625" style="6" customWidth="1"/>
    <col min="8" max="16384" width="10.6328125" style="6"/>
  </cols>
  <sheetData>
    <row r="1" spans="1:7" ht="21.45" customHeight="1" x14ac:dyDescent="0.35">
      <c r="A1" s="78" t="s">
        <v>1104</v>
      </c>
      <c r="B1" s="79"/>
      <c r="C1" s="79"/>
      <c r="D1" s="79"/>
      <c r="E1" s="79"/>
      <c r="F1" s="79"/>
      <c r="G1" s="79"/>
    </row>
    <row r="2" spans="1:7" ht="33" customHeight="1" x14ac:dyDescent="0.35">
      <c r="A2" s="24" t="s">
        <v>993</v>
      </c>
      <c r="B2" s="26" t="s">
        <v>994</v>
      </c>
      <c r="C2" s="26" t="s">
        <v>995</v>
      </c>
      <c r="D2" s="26" t="s">
        <v>996</v>
      </c>
      <c r="E2" s="26" t="s">
        <v>773</v>
      </c>
      <c r="F2" s="26" t="s">
        <v>772</v>
      </c>
      <c r="G2" s="26" t="s">
        <v>997</v>
      </c>
    </row>
    <row r="3" spans="1:7" ht="16.95" customHeight="1" x14ac:dyDescent="0.35">
      <c r="A3" s="6">
        <v>13</v>
      </c>
      <c r="B3" s="27">
        <v>2</v>
      </c>
      <c r="C3" s="42" t="s">
        <v>1024</v>
      </c>
      <c r="D3" s="27">
        <f>'Dist 13'!A18</f>
        <v>14</v>
      </c>
      <c r="E3" s="27">
        <f>Calculations!E13</f>
        <v>520</v>
      </c>
      <c r="F3" s="27">
        <f>Calculations!F13</f>
        <v>229</v>
      </c>
      <c r="G3" s="22">
        <f>F3/E3</f>
        <v>0.44038461538461537</v>
      </c>
    </row>
    <row r="4" spans="1:7" ht="16.95" customHeight="1" x14ac:dyDescent="0.35">
      <c r="A4" s="6">
        <v>14</v>
      </c>
      <c r="B4" s="27">
        <v>3</v>
      </c>
      <c r="C4" s="42" t="s">
        <v>1014</v>
      </c>
      <c r="D4" s="27">
        <f>'Dist 14'!A14</f>
        <v>10</v>
      </c>
      <c r="E4" s="27">
        <f>Calculations!E14</f>
        <v>476</v>
      </c>
      <c r="F4" s="6">
        <f>Calculations!F14</f>
        <v>195</v>
      </c>
      <c r="G4" s="22">
        <f>F4/E4</f>
        <v>0.40966386554621848</v>
      </c>
    </row>
    <row r="5" spans="1:7" ht="16.95" customHeight="1" x14ac:dyDescent="0.35">
      <c r="A5" s="6">
        <v>9</v>
      </c>
      <c r="B5" s="27">
        <v>1</v>
      </c>
      <c r="C5" s="42" t="s">
        <v>1095</v>
      </c>
      <c r="D5" s="27">
        <f>'Dist 9'!A11</f>
        <v>7</v>
      </c>
      <c r="E5" s="27">
        <f>Calculations!E9</f>
        <v>536</v>
      </c>
      <c r="F5" s="27">
        <f>Calculations!F9</f>
        <v>207</v>
      </c>
      <c r="G5" s="22">
        <f>F5/E5</f>
        <v>0.38619402985074625</v>
      </c>
    </row>
    <row r="6" spans="1:7" ht="16.95" customHeight="1" x14ac:dyDescent="0.35">
      <c r="A6" s="6">
        <v>4</v>
      </c>
      <c r="B6" s="27">
        <v>1</v>
      </c>
      <c r="C6" s="42" t="s">
        <v>1022</v>
      </c>
      <c r="D6" s="27">
        <f>'Dist 4'!A11</f>
        <v>7</v>
      </c>
      <c r="E6" s="27">
        <f>Calculations!E5</f>
        <v>189</v>
      </c>
      <c r="F6" s="27">
        <f>Calculations!F5</f>
        <v>72</v>
      </c>
      <c r="G6" s="22">
        <f>F6/E6</f>
        <v>0.38095238095238093</v>
      </c>
    </row>
    <row r="7" spans="1:7" ht="16.95" customHeight="1" x14ac:dyDescent="0.35">
      <c r="A7" s="6">
        <v>12</v>
      </c>
      <c r="B7" s="27">
        <v>2</v>
      </c>
      <c r="C7" s="42" t="s">
        <v>1097</v>
      </c>
      <c r="D7" s="27">
        <f>'Dist 12'!A28</f>
        <v>24</v>
      </c>
      <c r="E7" s="27">
        <f>Calculations!E12</f>
        <v>1574</v>
      </c>
      <c r="F7" s="27">
        <f>Calculations!F12</f>
        <v>598</v>
      </c>
      <c r="G7" s="22">
        <f>F7/E7</f>
        <v>0.37992376111817028</v>
      </c>
    </row>
    <row r="8" spans="1:7" ht="16.95" customHeight="1" x14ac:dyDescent="0.35">
      <c r="A8" s="6">
        <v>23</v>
      </c>
      <c r="B8" s="27">
        <v>5</v>
      </c>
      <c r="C8" s="42" t="s">
        <v>1103</v>
      </c>
      <c r="D8" s="27">
        <f>'Dist 23'!A27</f>
        <v>23</v>
      </c>
      <c r="E8" s="27">
        <f>Calculations!E23</f>
        <v>1415</v>
      </c>
      <c r="F8" s="27">
        <f>Calculations!F23</f>
        <v>448</v>
      </c>
      <c r="G8" s="22">
        <f>F8/E8</f>
        <v>0.31660777385159011</v>
      </c>
    </row>
    <row r="9" spans="1:7" ht="16.95" customHeight="1" x14ac:dyDescent="0.35">
      <c r="A9" s="6">
        <v>16</v>
      </c>
      <c r="B9" s="27">
        <v>3</v>
      </c>
      <c r="C9" s="42" t="s">
        <v>1098</v>
      </c>
      <c r="D9" s="40">
        <f>'Dist 16'!A28</f>
        <v>24</v>
      </c>
      <c r="E9" s="40">
        <f>Calculations!E16</f>
        <v>1027</v>
      </c>
      <c r="F9" s="27">
        <f>Calculations!F16</f>
        <v>322</v>
      </c>
      <c r="G9" s="22">
        <f>F9/E9</f>
        <v>0.31353456669912366</v>
      </c>
    </row>
    <row r="10" spans="1:7" ht="16.95" customHeight="1" x14ac:dyDescent="0.35">
      <c r="A10" s="6">
        <v>3</v>
      </c>
      <c r="B10" s="27">
        <v>1</v>
      </c>
      <c r="C10" s="42" t="s">
        <v>1012</v>
      </c>
      <c r="D10" s="27">
        <f>'Dist 3'!A8</f>
        <v>4</v>
      </c>
      <c r="E10" s="27">
        <f>Calculations!E4</f>
        <v>105</v>
      </c>
      <c r="F10" s="27">
        <f>Calculations!F4</f>
        <v>31</v>
      </c>
      <c r="G10" s="22">
        <f>F10/E10</f>
        <v>0.29523809523809524</v>
      </c>
    </row>
    <row r="11" spans="1:7" ht="16.95" customHeight="1" x14ac:dyDescent="0.35">
      <c r="A11" s="6">
        <v>11</v>
      </c>
      <c r="B11" s="27">
        <v>2</v>
      </c>
      <c r="C11" s="42" t="s">
        <v>1096</v>
      </c>
      <c r="D11" s="27">
        <f>'Dist 11'!A38</f>
        <v>34</v>
      </c>
      <c r="E11" s="27">
        <f>Calculations!E11</f>
        <v>1803</v>
      </c>
      <c r="F11" s="27">
        <f>Calculations!F11</f>
        <v>524</v>
      </c>
      <c r="G11" s="22">
        <f>F11/E11</f>
        <v>0.29062673322240712</v>
      </c>
    </row>
    <row r="12" spans="1:7" ht="16.95" customHeight="1" x14ac:dyDescent="0.35">
      <c r="A12" s="6">
        <v>24</v>
      </c>
      <c r="B12" s="27">
        <v>5</v>
      </c>
      <c r="C12" s="42" t="s">
        <v>1011</v>
      </c>
      <c r="D12" s="27">
        <f>'Dist 24'!A17</f>
        <v>13</v>
      </c>
      <c r="E12" s="27">
        <f>Calculations!E24</f>
        <v>523</v>
      </c>
      <c r="F12" s="27">
        <f>Calculations!F24</f>
        <v>145</v>
      </c>
      <c r="G12" s="22">
        <f>F12/E12</f>
        <v>0.27724665391969405</v>
      </c>
    </row>
    <row r="13" spans="1:7" ht="16.95" customHeight="1" x14ac:dyDescent="0.35">
      <c r="A13" s="6">
        <v>8</v>
      </c>
      <c r="B13" s="27">
        <v>1</v>
      </c>
      <c r="C13" s="42" t="s">
        <v>1094</v>
      </c>
      <c r="D13" s="27">
        <f>'Dist 8'!A15</f>
        <v>11</v>
      </c>
      <c r="E13" s="27">
        <f>Calculations!E8</f>
        <v>612</v>
      </c>
      <c r="F13" s="27">
        <f>Calculations!F8</f>
        <v>165</v>
      </c>
      <c r="G13" s="22">
        <f>F13/E13</f>
        <v>0.26960784313725489</v>
      </c>
    </row>
    <row r="14" spans="1:7" ht="16.95" customHeight="1" x14ac:dyDescent="0.35">
      <c r="A14" s="6">
        <v>10</v>
      </c>
      <c r="B14" s="27">
        <v>2</v>
      </c>
      <c r="C14" s="42" t="s">
        <v>1023</v>
      </c>
      <c r="D14" s="27">
        <f>'Dist 10'!A17</f>
        <v>13</v>
      </c>
      <c r="E14" s="27">
        <f>Calculations!E10</f>
        <v>550</v>
      </c>
      <c r="F14" s="27">
        <f>Calculations!F10</f>
        <v>146</v>
      </c>
      <c r="G14" s="22">
        <f>F14/E14</f>
        <v>0.26545454545454544</v>
      </c>
    </row>
    <row r="15" spans="1:7" ht="16.95" customHeight="1" x14ac:dyDescent="0.35">
      <c r="A15" s="6">
        <v>15</v>
      </c>
      <c r="B15" s="27">
        <v>3</v>
      </c>
      <c r="C15" s="42" t="s">
        <v>1025</v>
      </c>
      <c r="D15" s="27">
        <f>'Dist 15'!A26</f>
        <v>22</v>
      </c>
      <c r="E15" s="27">
        <f>Calculations!E15</f>
        <v>867</v>
      </c>
      <c r="F15" s="27">
        <f>Calculations!F15</f>
        <v>224</v>
      </c>
      <c r="G15" s="22">
        <f>F15/E15</f>
        <v>0.25836216839677045</v>
      </c>
    </row>
    <row r="16" spans="1:7" ht="16.95" customHeight="1" x14ac:dyDescent="0.35">
      <c r="A16" s="6">
        <v>18</v>
      </c>
      <c r="B16" s="27">
        <v>4</v>
      </c>
      <c r="C16" s="42" t="s">
        <v>1100</v>
      </c>
      <c r="D16" s="41">
        <f>'Dist 18'!A31</f>
        <v>27</v>
      </c>
      <c r="E16" s="41">
        <f>Calculations!E18</f>
        <v>1205</v>
      </c>
      <c r="F16" s="27">
        <f>Calculations!F18</f>
        <v>301</v>
      </c>
      <c r="G16" s="22">
        <f>F16/E16</f>
        <v>0.24979253112033195</v>
      </c>
    </row>
    <row r="17" spans="1:13" ht="16.95" customHeight="1" x14ac:dyDescent="0.35">
      <c r="A17" s="6">
        <v>25</v>
      </c>
      <c r="B17" s="27">
        <v>5</v>
      </c>
      <c r="C17" s="42" t="s">
        <v>1028</v>
      </c>
      <c r="D17" s="27">
        <f>'Dist 25'!A19</f>
        <v>15</v>
      </c>
      <c r="E17" s="27">
        <f>Calculations!E25</f>
        <v>714</v>
      </c>
      <c r="F17" s="27">
        <f>Calculations!F25</f>
        <v>176</v>
      </c>
      <c r="G17" s="22">
        <f>F17/E17</f>
        <v>0.24649859943977592</v>
      </c>
    </row>
    <row r="18" spans="1:13" ht="16.95" customHeight="1" x14ac:dyDescent="0.35">
      <c r="A18" s="6">
        <v>7</v>
      </c>
      <c r="B18" s="27">
        <v>1</v>
      </c>
      <c r="C18" s="42" t="s">
        <v>1105</v>
      </c>
      <c r="D18" s="27">
        <f>'Dist 7'!A7</f>
        <v>3</v>
      </c>
      <c r="E18" s="27">
        <f>Calculations!E7</f>
        <v>157</v>
      </c>
      <c r="F18" s="27">
        <f>Calculations!F7</f>
        <v>38</v>
      </c>
      <c r="G18" s="22">
        <f>F18/E18</f>
        <v>0.24203821656050956</v>
      </c>
    </row>
    <row r="19" spans="1:13" ht="16.95" customHeight="1" x14ac:dyDescent="0.35">
      <c r="A19" s="6">
        <v>19</v>
      </c>
      <c r="B19" s="27">
        <v>4</v>
      </c>
      <c r="C19" s="42" t="s">
        <v>1026</v>
      </c>
      <c r="D19" s="27">
        <f>'Dist 19'!A36</f>
        <v>32</v>
      </c>
      <c r="E19" s="27">
        <f>Calculations!E19</f>
        <v>1757</v>
      </c>
      <c r="F19" s="27">
        <f>Calculations!F19</f>
        <v>421</v>
      </c>
      <c r="G19" s="22">
        <f>F19/E19</f>
        <v>0.23961297666476949</v>
      </c>
    </row>
    <row r="20" spans="1:13" ht="16.95" customHeight="1" x14ac:dyDescent="0.35">
      <c r="A20" s="6">
        <v>17</v>
      </c>
      <c r="B20" s="27">
        <v>4</v>
      </c>
      <c r="C20" s="42" t="s">
        <v>1099</v>
      </c>
      <c r="D20" s="27">
        <f>'Dist 17'!A36</f>
        <v>32</v>
      </c>
      <c r="E20" s="27">
        <f>Calculations!E17</f>
        <v>1247</v>
      </c>
      <c r="F20" s="27">
        <f>Calculations!F17</f>
        <v>295</v>
      </c>
      <c r="G20" s="22">
        <f>F20/E20</f>
        <v>0.23656776263031276</v>
      </c>
    </row>
    <row r="21" spans="1:13" ht="16.95" customHeight="1" x14ac:dyDescent="0.35">
      <c r="A21" s="6">
        <v>21</v>
      </c>
      <c r="B21" s="27">
        <v>4</v>
      </c>
      <c r="C21" s="42" t="s">
        <v>1102</v>
      </c>
      <c r="D21" s="27">
        <f>'Dist 21'!A20</f>
        <v>16</v>
      </c>
      <c r="E21" s="27">
        <f>Calculations!E21</f>
        <v>552</v>
      </c>
      <c r="F21" s="27">
        <f>Calculations!F21</f>
        <v>130</v>
      </c>
      <c r="G21" s="22">
        <f>F21/E21</f>
        <v>0.23550724637681159</v>
      </c>
    </row>
    <row r="22" spans="1:13" ht="16.95" customHeight="1" x14ac:dyDescent="0.35">
      <c r="A22" s="6">
        <v>22</v>
      </c>
      <c r="B22" s="27">
        <v>5</v>
      </c>
      <c r="C22" s="42" t="s">
        <v>1027</v>
      </c>
      <c r="D22" s="27">
        <f>'Dist 22'!A29</f>
        <v>25</v>
      </c>
      <c r="E22" s="27">
        <f>Calculations!E22</f>
        <v>907</v>
      </c>
      <c r="F22" s="27">
        <f>Calculations!F22</f>
        <v>200</v>
      </c>
      <c r="G22" s="22">
        <f>F22/E22</f>
        <v>0.22050716648291069</v>
      </c>
    </row>
    <row r="23" spans="1:13" ht="16.95" customHeight="1" x14ac:dyDescent="0.35">
      <c r="A23" s="6">
        <v>20</v>
      </c>
      <c r="B23" s="27">
        <v>3</v>
      </c>
      <c r="C23" s="42" t="s">
        <v>1101</v>
      </c>
      <c r="D23" s="27">
        <f>'Dist 20'!A24</f>
        <v>20</v>
      </c>
      <c r="E23" s="27">
        <f>Calculations!E20</f>
        <v>651</v>
      </c>
      <c r="F23" s="27">
        <f>Calculations!F20</f>
        <v>92</v>
      </c>
      <c r="G23" s="22">
        <f>F23/E23</f>
        <v>0.14132104454685099</v>
      </c>
    </row>
    <row r="24" spans="1:13" ht="16.95" customHeight="1" x14ac:dyDescent="0.35">
      <c r="A24" s="6">
        <v>2</v>
      </c>
      <c r="B24" s="27">
        <v>1</v>
      </c>
      <c r="C24" s="42"/>
      <c r="D24" s="27">
        <f>'Dist 2'!A8</f>
        <v>4</v>
      </c>
      <c r="E24" s="27">
        <f>Calculations!E3</f>
        <v>59</v>
      </c>
      <c r="F24" s="27">
        <f>Calculations!F3</f>
        <v>6</v>
      </c>
      <c r="G24" s="22">
        <f>F24/E24</f>
        <v>0.10169491525423729</v>
      </c>
    </row>
    <row r="25" spans="1:13" ht="16.95" customHeight="1" x14ac:dyDescent="0.35">
      <c r="A25" s="6">
        <v>5</v>
      </c>
      <c r="B25" s="27">
        <v>1</v>
      </c>
      <c r="C25" s="42" t="s">
        <v>1013</v>
      </c>
      <c r="D25" s="27">
        <f>'Dist 5'!A13</f>
        <v>9</v>
      </c>
      <c r="E25" s="27">
        <f>Calculations!E6</f>
        <v>293</v>
      </c>
      <c r="F25" s="27">
        <f>Calculations!F6</f>
        <v>28</v>
      </c>
      <c r="G25" s="22">
        <f>F25/E25</f>
        <v>9.556313993174062E-2</v>
      </c>
    </row>
    <row r="26" spans="1:13" ht="16.95" customHeight="1" x14ac:dyDescent="0.35">
      <c r="C26" s="6" t="s">
        <v>998</v>
      </c>
      <c r="D26" s="6">
        <v>1</v>
      </c>
      <c r="E26" s="27">
        <f>Calculations!E26</f>
        <v>596</v>
      </c>
      <c r="F26" s="27">
        <f>Calculations!F26</f>
        <v>289</v>
      </c>
      <c r="G26" s="22">
        <f t="shared" ref="G26" si="0">F26/E26</f>
        <v>0.4848993288590604</v>
      </c>
    </row>
    <row r="27" spans="1:13" s="23" customFormat="1" ht="16.95" customHeight="1" x14ac:dyDescent="0.35">
      <c r="A27" s="6"/>
      <c r="C27" s="23" t="s">
        <v>777</v>
      </c>
      <c r="D27" s="23">
        <f>SUM(D3:D26)</f>
        <v>390</v>
      </c>
      <c r="E27" s="24">
        <f>Calculations!E27</f>
        <v>18335</v>
      </c>
      <c r="F27" s="24">
        <f>Calculations!F27</f>
        <v>5282</v>
      </c>
      <c r="G27" s="25">
        <f>Calculations!G27</f>
        <v>0.28808290155440414</v>
      </c>
    </row>
    <row r="28" spans="1:13" s="23" customFormat="1" ht="16.95" customHeight="1" x14ac:dyDescent="0.35">
      <c r="A28" s="6"/>
      <c r="E28" s="24"/>
      <c r="F28" s="24"/>
      <c r="G28" s="25"/>
    </row>
    <row r="29" spans="1:13" s="23" customFormat="1" ht="16.95" customHeight="1" x14ac:dyDescent="0.35">
      <c r="A29" s="6"/>
      <c r="C29" s="6"/>
      <c r="E29" s="24"/>
      <c r="F29" s="24"/>
      <c r="G29" s="25"/>
    </row>
    <row r="31" spans="1:13" ht="16.5" customHeight="1" x14ac:dyDescent="0.35">
      <c r="G31" s="22"/>
    </row>
    <row r="32" spans="1:13" ht="16.5" customHeight="1" x14ac:dyDescent="0.35">
      <c r="B32" s="27">
        <v>2</v>
      </c>
      <c r="C32" s="27" t="s">
        <v>1093</v>
      </c>
      <c r="E32" s="27">
        <f>Calculations!E33</f>
        <v>4447</v>
      </c>
      <c r="F32" s="27">
        <f>Calculations!F33</f>
        <v>1497</v>
      </c>
      <c r="G32" s="22">
        <f>F32/E32</f>
        <v>0.33663143692376885</v>
      </c>
      <c r="H32" s="23"/>
      <c r="I32" s="23"/>
      <c r="J32" s="23"/>
      <c r="K32" s="23"/>
      <c r="L32" s="23"/>
      <c r="M32" s="23"/>
    </row>
    <row r="33" spans="1:13" ht="16.95" customHeight="1" x14ac:dyDescent="0.35">
      <c r="B33" s="27">
        <v>1</v>
      </c>
      <c r="C33" s="27" t="s">
        <v>1106</v>
      </c>
      <c r="E33" s="30">
        <f>Calculations!E32</f>
        <v>1951</v>
      </c>
      <c r="F33" s="27">
        <f>Calculations!F32</f>
        <v>547</v>
      </c>
      <c r="G33" s="22">
        <f>F33/E33</f>
        <v>0.28036904151717068</v>
      </c>
    </row>
    <row r="34" spans="1:13" s="23" customFormat="1" ht="16.95" customHeight="1" x14ac:dyDescent="0.35">
      <c r="A34" s="6"/>
      <c r="B34" s="27">
        <v>3</v>
      </c>
      <c r="C34" s="27" t="s">
        <v>1010</v>
      </c>
      <c r="D34" s="6"/>
      <c r="E34" s="27">
        <f>Calculations!E34</f>
        <v>3021</v>
      </c>
      <c r="F34" s="27">
        <f>Calculations!F34</f>
        <v>833</v>
      </c>
      <c r="G34" s="22">
        <f>F34/E34</f>
        <v>0.27573651108904335</v>
      </c>
      <c r="H34" s="6"/>
      <c r="I34" s="6"/>
      <c r="J34" s="6"/>
      <c r="K34" s="6"/>
      <c r="L34" s="6"/>
      <c r="M34" s="6"/>
    </row>
    <row r="35" spans="1:13" ht="16.95" customHeight="1" x14ac:dyDescent="0.35">
      <c r="B35" s="27">
        <v>5</v>
      </c>
      <c r="C35" s="27" t="s">
        <v>1016</v>
      </c>
      <c r="E35" s="27">
        <f>Calculations!E36</f>
        <v>3559</v>
      </c>
      <c r="F35" s="27">
        <f>Calculations!F36</f>
        <v>969</v>
      </c>
      <c r="G35" s="22">
        <f>F35/E35</f>
        <v>0.27226749086822138</v>
      </c>
    </row>
    <row r="36" spans="1:13" ht="16.95" customHeight="1" x14ac:dyDescent="0.35">
      <c r="B36" s="27">
        <v>4</v>
      </c>
      <c r="C36" s="27" t="s">
        <v>1015</v>
      </c>
      <c r="E36" s="6">
        <f>Calculations!E35</f>
        <v>4761</v>
      </c>
      <c r="F36" s="27">
        <f>Calculations!F35</f>
        <v>1147</v>
      </c>
      <c r="G36" s="22">
        <f>F36/E36</f>
        <v>0.24091577399705943</v>
      </c>
    </row>
    <row r="37" spans="1:13" ht="16.95" customHeight="1" x14ac:dyDescent="0.35">
      <c r="B37" s="27"/>
      <c r="C37" s="27"/>
      <c r="E37" s="27"/>
      <c r="F37" s="27"/>
      <c r="G37" s="22"/>
    </row>
    <row r="38" spans="1:13" x14ac:dyDescent="0.35">
      <c r="C38" s="6" t="s">
        <v>999</v>
      </c>
      <c r="D38" s="54">
        <f>Calculations!D38</f>
        <v>3</v>
      </c>
    </row>
    <row r="39" spans="1:13" customFormat="1" ht="12.6" x14ac:dyDescent="0.2"/>
    <row r="40" spans="1:13" x14ac:dyDescent="0.35">
      <c r="C40" s="6" t="s">
        <v>1032</v>
      </c>
      <c r="F40" s="6" t="s">
        <v>1033</v>
      </c>
    </row>
    <row r="41" spans="1:13" x14ac:dyDescent="0.35">
      <c r="C41" s="6" t="s">
        <v>1000</v>
      </c>
      <c r="F41" s="6" t="s">
        <v>1001</v>
      </c>
    </row>
  </sheetData>
  <sheetProtection sort="0"/>
  <protectedRanges>
    <protectedRange sqref="A3:B23 A26:G26 D3:G23 A25:B25 D25:G25" name="district rank"/>
    <protectedRange sqref="C25 C3:C23" name="district rank_1_1"/>
  </protectedRanges>
  <sortState xmlns:xlrd2="http://schemas.microsoft.com/office/spreadsheetml/2017/richdata2" ref="A3:G25">
    <sortCondition descending="1" ref="G3:G25"/>
  </sortState>
  <mergeCells count="1">
    <mergeCell ref="A1:G1"/>
  </mergeCells>
  <phoneticPr fontId="2" type="noConversion"/>
  <printOptions gridLines="1"/>
  <pageMargins left="0.75" right="0.75" top="1.23875" bottom="1" header="0.5" footer="0.5"/>
  <pageSetup scale="75" orientation="portrait" r:id="rId1"/>
  <headerFooter>
    <oddHeader xml:space="preserve">&amp;C&amp;"Verdana,Bold"&amp;14Illinois American Legion Auxiliary 2027
 Membership Report        
Linda Iberg, President; Sue Winger, Membership Chairmen      
</oddHeader>
    <oddFooter>&amp;R&amp;D</oddFooter>
  </headerFooter>
  <colBreaks count="1" manualBreakCount="1">
    <brk id="7" max="1048575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M41"/>
  <sheetViews>
    <sheetView view="pageLayout" topLeftCell="A33" zoomScaleNormal="100" workbookViewId="0">
      <selection sqref="A1:G41"/>
    </sheetView>
  </sheetViews>
  <sheetFormatPr defaultColWidth="10.6328125" defaultRowHeight="18" x14ac:dyDescent="0.35"/>
  <cols>
    <col min="1" max="1" width="8.6328125" style="6" bestFit="1" customWidth="1"/>
    <col min="2" max="2" width="9.36328125" style="6" bestFit="1" customWidth="1"/>
    <col min="3" max="3" width="26.453125" style="6" bestFit="1" customWidth="1"/>
    <col min="4" max="4" width="8.6328125" style="6" bestFit="1" customWidth="1"/>
    <col min="5" max="5" width="12.6328125" style="6" bestFit="1" customWidth="1"/>
    <col min="6" max="6" width="12.6328125" style="6" customWidth="1"/>
    <col min="7" max="7" width="11.453125" style="6" customWidth="1"/>
    <col min="8" max="9" width="10.6328125" style="6"/>
    <col min="10" max="10" width="18.453125" style="6" bestFit="1" customWidth="1"/>
    <col min="11" max="16384" width="10.6328125" style="6"/>
  </cols>
  <sheetData>
    <row r="1" spans="1:7" ht="30" customHeight="1" x14ac:dyDescent="0.35">
      <c r="A1" s="78" t="s">
        <v>1091</v>
      </c>
      <c r="B1" s="79"/>
      <c r="C1" s="79"/>
      <c r="D1" s="79"/>
      <c r="E1" s="79"/>
      <c r="F1" s="79"/>
      <c r="G1" s="79"/>
    </row>
    <row r="2" spans="1:7" ht="33" customHeight="1" x14ac:dyDescent="0.35">
      <c r="A2" s="24" t="s">
        <v>993</v>
      </c>
      <c r="B2" s="26" t="s">
        <v>994</v>
      </c>
      <c r="C2" s="26" t="s">
        <v>995</v>
      </c>
      <c r="D2" s="26" t="s">
        <v>996</v>
      </c>
      <c r="E2" s="26" t="s">
        <v>773</v>
      </c>
      <c r="F2" s="26" t="s">
        <v>772</v>
      </c>
      <c r="G2" s="26" t="s">
        <v>997</v>
      </c>
    </row>
    <row r="3" spans="1:7" ht="16.95" customHeight="1" x14ac:dyDescent="0.35">
      <c r="A3" s="6">
        <v>2</v>
      </c>
      <c r="B3" s="27">
        <v>1</v>
      </c>
      <c r="C3" s="42"/>
      <c r="D3" s="27">
        <f>'Dist 2'!A8</f>
        <v>4</v>
      </c>
      <c r="E3" s="27">
        <f>'Dist 2'!G8</f>
        <v>59</v>
      </c>
      <c r="F3" s="6">
        <f>'Dist 2'!F8</f>
        <v>6</v>
      </c>
      <c r="G3" s="22">
        <f t="shared" ref="G3:G26" si="0">F3/E3</f>
        <v>0.10169491525423729</v>
      </c>
    </row>
    <row r="4" spans="1:7" ht="16.95" customHeight="1" x14ac:dyDescent="0.35">
      <c r="A4" s="6">
        <v>3</v>
      </c>
      <c r="B4" s="27">
        <v>1</v>
      </c>
      <c r="C4" s="42" t="s">
        <v>1012</v>
      </c>
      <c r="D4" s="27">
        <f>'Dist 3'!A8</f>
        <v>4</v>
      </c>
      <c r="E4" s="27">
        <f>'Dist 3'!G8</f>
        <v>105</v>
      </c>
      <c r="F4" s="27">
        <f>'Dist 3'!F8</f>
        <v>31</v>
      </c>
      <c r="G4" s="22">
        <f t="shared" si="0"/>
        <v>0.29523809523809524</v>
      </c>
    </row>
    <row r="5" spans="1:7" ht="16.95" customHeight="1" x14ac:dyDescent="0.35">
      <c r="A5" s="6">
        <v>4</v>
      </c>
      <c r="B5" s="27">
        <v>1</v>
      </c>
      <c r="C5" s="42" t="s">
        <v>1022</v>
      </c>
      <c r="D5" s="27">
        <f>'Dist 4'!A11</f>
        <v>7</v>
      </c>
      <c r="E5" s="27">
        <f>'Dist 4'!G11</f>
        <v>189</v>
      </c>
      <c r="F5" s="27">
        <f>'Dist 4'!F11</f>
        <v>72</v>
      </c>
      <c r="G5" s="22">
        <f t="shared" si="0"/>
        <v>0.38095238095238093</v>
      </c>
    </row>
    <row r="6" spans="1:7" ht="16.95" customHeight="1" x14ac:dyDescent="0.35">
      <c r="A6" s="6">
        <v>5</v>
      </c>
      <c r="B6" s="27">
        <v>1</v>
      </c>
      <c r="C6" s="42" t="s">
        <v>1013</v>
      </c>
      <c r="D6" s="27">
        <f>'Dist 5'!A13</f>
        <v>9</v>
      </c>
      <c r="E6" s="27">
        <f>'Dist 5'!G13</f>
        <v>293</v>
      </c>
      <c r="F6" s="27">
        <f>'Dist 5'!F13</f>
        <v>28</v>
      </c>
      <c r="G6" s="22">
        <f t="shared" si="0"/>
        <v>9.556313993174062E-2</v>
      </c>
    </row>
    <row r="7" spans="1:7" ht="16.95" customHeight="1" x14ac:dyDescent="0.35">
      <c r="A7" s="6">
        <v>7</v>
      </c>
      <c r="B7" s="27">
        <v>1</v>
      </c>
      <c r="C7" s="42"/>
      <c r="D7" s="27">
        <f>'Dist 7'!A7</f>
        <v>3</v>
      </c>
      <c r="E7" s="27">
        <f>'Dist 7'!G7</f>
        <v>157</v>
      </c>
      <c r="F7" s="27">
        <f>'Dist 7'!F7</f>
        <v>38</v>
      </c>
      <c r="G7" s="22">
        <f t="shared" si="0"/>
        <v>0.24203821656050956</v>
      </c>
    </row>
    <row r="8" spans="1:7" ht="16.95" customHeight="1" x14ac:dyDescent="0.35">
      <c r="A8" s="6">
        <v>8</v>
      </c>
      <c r="B8" s="27">
        <v>1</v>
      </c>
      <c r="C8" s="42" t="s">
        <v>1094</v>
      </c>
      <c r="D8" s="27">
        <f>'Dist 8'!A15</f>
        <v>11</v>
      </c>
      <c r="E8" s="27">
        <f>'Dist 8'!G15</f>
        <v>612</v>
      </c>
      <c r="F8" s="27">
        <f>'Dist 8'!F15</f>
        <v>165</v>
      </c>
      <c r="G8" s="22">
        <f t="shared" si="0"/>
        <v>0.26960784313725489</v>
      </c>
    </row>
    <row r="9" spans="1:7" ht="16.95" customHeight="1" x14ac:dyDescent="0.35">
      <c r="A9" s="6">
        <v>9</v>
      </c>
      <c r="B9" s="27">
        <v>1</v>
      </c>
      <c r="C9" s="42" t="s">
        <v>1095</v>
      </c>
      <c r="D9" s="27">
        <f>'Dist 9'!A11</f>
        <v>7</v>
      </c>
      <c r="E9" s="27">
        <f>'Dist 9'!G11</f>
        <v>536</v>
      </c>
      <c r="F9" s="27">
        <f>'Dist 9'!F11</f>
        <v>207</v>
      </c>
      <c r="G9" s="22">
        <f t="shared" si="0"/>
        <v>0.38619402985074625</v>
      </c>
    </row>
    <row r="10" spans="1:7" ht="16.95" customHeight="1" x14ac:dyDescent="0.35">
      <c r="A10" s="6">
        <v>10</v>
      </c>
      <c r="B10" s="27">
        <v>2</v>
      </c>
      <c r="C10" s="42" t="s">
        <v>1023</v>
      </c>
      <c r="D10" s="27">
        <f>'Dist 10'!A17</f>
        <v>13</v>
      </c>
      <c r="E10" s="27">
        <f>'Dist 10'!G17</f>
        <v>550</v>
      </c>
      <c r="F10" s="27">
        <f>'Dist 10'!F17</f>
        <v>146</v>
      </c>
      <c r="G10" s="22">
        <f>F10/E10</f>
        <v>0.26545454545454544</v>
      </c>
    </row>
    <row r="11" spans="1:7" ht="16.95" customHeight="1" x14ac:dyDescent="0.35">
      <c r="A11" s="6">
        <v>11</v>
      </c>
      <c r="B11" s="27">
        <v>2</v>
      </c>
      <c r="C11" s="42" t="s">
        <v>1096</v>
      </c>
      <c r="D11" s="27">
        <f>'Dist 11'!A38</f>
        <v>34</v>
      </c>
      <c r="E11" s="27">
        <f>'Dist 11'!G38</f>
        <v>1803</v>
      </c>
      <c r="F11" s="27">
        <f>'Dist 11'!F38</f>
        <v>524</v>
      </c>
      <c r="G11" s="22">
        <f>F11/E11</f>
        <v>0.29062673322240712</v>
      </c>
    </row>
    <row r="12" spans="1:7" ht="16.95" customHeight="1" x14ac:dyDescent="0.35">
      <c r="A12" s="6">
        <v>12</v>
      </c>
      <c r="B12" s="27">
        <v>2</v>
      </c>
      <c r="C12" s="42" t="s">
        <v>1097</v>
      </c>
      <c r="D12" s="27">
        <f>'Dist 12'!A28</f>
        <v>24</v>
      </c>
      <c r="E12" s="27">
        <f>'Dist 12'!G28</f>
        <v>1574</v>
      </c>
      <c r="F12" s="27">
        <f>'Dist 12'!F28</f>
        <v>598</v>
      </c>
      <c r="G12" s="22">
        <f t="shared" si="0"/>
        <v>0.37992376111817028</v>
      </c>
    </row>
    <row r="13" spans="1:7" ht="16.95" customHeight="1" x14ac:dyDescent="0.35">
      <c r="A13" s="6">
        <v>13</v>
      </c>
      <c r="B13" s="27">
        <v>2</v>
      </c>
      <c r="C13" s="42" t="s">
        <v>1024</v>
      </c>
      <c r="D13" s="27">
        <f>'Dist 13'!A18</f>
        <v>14</v>
      </c>
      <c r="E13" s="27">
        <f>'Dist 13'!G18</f>
        <v>520</v>
      </c>
      <c r="F13" s="27">
        <f>'Dist 13'!F18</f>
        <v>229</v>
      </c>
      <c r="G13" s="22">
        <f t="shared" si="0"/>
        <v>0.44038461538461537</v>
      </c>
    </row>
    <row r="14" spans="1:7" ht="16.95" customHeight="1" x14ac:dyDescent="0.35">
      <c r="A14" s="6">
        <v>14</v>
      </c>
      <c r="B14" s="27">
        <v>3</v>
      </c>
      <c r="C14" s="42" t="s">
        <v>1014</v>
      </c>
      <c r="D14" s="27">
        <f>'Dist 14'!A14</f>
        <v>10</v>
      </c>
      <c r="E14" s="27">
        <f>'Dist 14'!G14</f>
        <v>476</v>
      </c>
      <c r="F14" s="6">
        <f>'Dist 14'!F14</f>
        <v>195</v>
      </c>
      <c r="G14" s="22">
        <f t="shared" si="0"/>
        <v>0.40966386554621848</v>
      </c>
    </row>
    <row r="15" spans="1:7" ht="16.95" customHeight="1" x14ac:dyDescent="0.35">
      <c r="A15" s="6">
        <v>15</v>
      </c>
      <c r="B15" s="27">
        <v>3</v>
      </c>
      <c r="C15" s="42" t="s">
        <v>1025</v>
      </c>
      <c r="D15" s="27">
        <f>'Dist 15'!A26</f>
        <v>22</v>
      </c>
      <c r="E15" s="27">
        <f>'Dist 15'!G26</f>
        <v>867</v>
      </c>
      <c r="F15" s="27">
        <f>'Dist 15'!F26</f>
        <v>224</v>
      </c>
      <c r="G15" s="22">
        <f t="shared" si="0"/>
        <v>0.25836216839677045</v>
      </c>
    </row>
    <row r="16" spans="1:7" ht="16.95" customHeight="1" x14ac:dyDescent="0.35">
      <c r="A16" s="6">
        <v>16</v>
      </c>
      <c r="B16" s="27">
        <v>3</v>
      </c>
      <c r="C16" s="42" t="s">
        <v>1098</v>
      </c>
      <c r="D16" s="40">
        <f>'Dist 16'!A28</f>
        <v>24</v>
      </c>
      <c r="E16" s="40">
        <f>'Dist 16'!G28</f>
        <v>1027</v>
      </c>
      <c r="F16" s="27">
        <f>'Dist 16'!F28</f>
        <v>322</v>
      </c>
      <c r="G16" s="22">
        <f t="shared" si="0"/>
        <v>0.31353456669912366</v>
      </c>
    </row>
    <row r="17" spans="1:13" ht="16.95" customHeight="1" x14ac:dyDescent="0.35">
      <c r="A17" s="6">
        <v>17</v>
      </c>
      <c r="B17" s="27">
        <v>4</v>
      </c>
      <c r="C17" s="42" t="s">
        <v>1099</v>
      </c>
      <c r="D17" s="27">
        <f>'Dist 17'!A36</f>
        <v>32</v>
      </c>
      <c r="E17" s="27">
        <f>'Dist 17'!G36</f>
        <v>1247</v>
      </c>
      <c r="F17" s="27">
        <f>'Dist 17'!F36</f>
        <v>295</v>
      </c>
      <c r="G17" s="22">
        <f t="shared" si="0"/>
        <v>0.23656776263031276</v>
      </c>
    </row>
    <row r="18" spans="1:13" ht="16.95" customHeight="1" x14ac:dyDescent="0.35">
      <c r="A18" s="6">
        <v>18</v>
      </c>
      <c r="B18" s="27">
        <v>4</v>
      </c>
      <c r="C18" s="42" t="s">
        <v>1100</v>
      </c>
      <c r="D18" s="41">
        <f>'Dist 18'!A31</f>
        <v>27</v>
      </c>
      <c r="E18" s="41">
        <f>'Dist 18'!G31</f>
        <v>1205</v>
      </c>
      <c r="F18" s="27">
        <f>'Dist 18'!F31</f>
        <v>301</v>
      </c>
      <c r="G18" s="22">
        <f t="shared" si="0"/>
        <v>0.24979253112033195</v>
      </c>
    </row>
    <row r="19" spans="1:13" ht="16.95" customHeight="1" x14ac:dyDescent="0.35">
      <c r="A19" s="6">
        <v>19</v>
      </c>
      <c r="B19" s="27">
        <v>4</v>
      </c>
      <c r="C19" s="42" t="s">
        <v>1026</v>
      </c>
      <c r="D19" s="27">
        <f>'Dist 19'!A36</f>
        <v>32</v>
      </c>
      <c r="E19" s="27">
        <f>'Dist 19'!G36</f>
        <v>1757</v>
      </c>
      <c r="F19" s="27">
        <f>'Dist 19'!F36</f>
        <v>421</v>
      </c>
      <c r="G19" s="22">
        <f t="shared" si="0"/>
        <v>0.23961297666476949</v>
      </c>
    </row>
    <row r="20" spans="1:13" ht="16.95" customHeight="1" x14ac:dyDescent="0.35">
      <c r="A20" s="6">
        <v>20</v>
      </c>
      <c r="B20" s="27">
        <v>3</v>
      </c>
      <c r="C20" s="42" t="s">
        <v>1101</v>
      </c>
      <c r="D20" s="27">
        <f>'Dist 20'!A24</f>
        <v>20</v>
      </c>
      <c r="E20" s="27">
        <f>'Dist 20'!G24</f>
        <v>651</v>
      </c>
      <c r="F20" s="27">
        <f>'Dist 20'!F24</f>
        <v>92</v>
      </c>
      <c r="G20" s="22">
        <f t="shared" si="0"/>
        <v>0.14132104454685099</v>
      </c>
    </row>
    <row r="21" spans="1:13" ht="16.95" customHeight="1" x14ac:dyDescent="0.35">
      <c r="A21" s="6">
        <v>21</v>
      </c>
      <c r="B21" s="27">
        <v>4</v>
      </c>
      <c r="C21" s="42" t="s">
        <v>1102</v>
      </c>
      <c r="D21" s="27">
        <f>'Dist 21'!A20</f>
        <v>16</v>
      </c>
      <c r="E21" s="27">
        <f>'Dist 21'!G20</f>
        <v>552</v>
      </c>
      <c r="F21" s="27">
        <f>'Dist 21'!F20</f>
        <v>130</v>
      </c>
      <c r="G21" s="22">
        <f t="shared" si="0"/>
        <v>0.23550724637681159</v>
      </c>
    </row>
    <row r="22" spans="1:13" ht="16.95" customHeight="1" x14ac:dyDescent="0.35">
      <c r="A22" s="6">
        <v>22</v>
      </c>
      <c r="B22" s="27">
        <v>5</v>
      </c>
      <c r="C22" s="42" t="s">
        <v>1027</v>
      </c>
      <c r="D22" s="27">
        <f>'Dist 22'!A29</f>
        <v>25</v>
      </c>
      <c r="E22" s="27">
        <f>'Dist 22'!G29</f>
        <v>907</v>
      </c>
      <c r="F22" s="27">
        <f>'Dist 22'!F29</f>
        <v>200</v>
      </c>
      <c r="G22" s="22">
        <f t="shared" si="0"/>
        <v>0.22050716648291069</v>
      </c>
    </row>
    <row r="23" spans="1:13" ht="16.95" customHeight="1" x14ac:dyDescent="0.35">
      <c r="A23" s="6">
        <v>23</v>
      </c>
      <c r="B23" s="27">
        <v>5</v>
      </c>
      <c r="C23" s="42" t="s">
        <v>1103</v>
      </c>
      <c r="D23" s="27">
        <f>'Dist 23'!A27</f>
        <v>23</v>
      </c>
      <c r="E23" s="27">
        <f>'Dist 23'!G27</f>
        <v>1415</v>
      </c>
      <c r="F23" s="27">
        <f>'Dist 23'!F27</f>
        <v>448</v>
      </c>
      <c r="G23" s="22">
        <f t="shared" si="0"/>
        <v>0.31660777385159011</v>
      </c>
    </row>
    <row r="24" spans="1:13" ht="16.95" customHeight="1" x14ac:dyDescent="0.35">
      <c r="A24" s="6">
        <v>24</v>
      </c>
      <c r="B24" s="27">
        <v>5</v>
      </c>
      <c r="C24" s="42" t="s">
        <v>1011</v>
      </c>
      <c r="D24" s="27">
        <f>'Dist 24'!A17</f>
        <v>13</v>
      </c>
      <c r="E24" s="27">
        <f>'Dist 24'!G17</f>
        <v>523</v>
      </c>
      <c r="F24" s="27">
        <f>'Dist 24'!F17</f>
        <v>145</v>
      </c>
      <c r="G24" s="22">
        <f t="shared" si="0"/>
        <v>0.27724665391969405</v>
      </c>
    </row>
    <row r="25" spans="1:13" ht="16.95" customHeight="1" x14ac:dyDescent="0.35">
      <c r="A25" s="6">
        <v>25</v>
      </c>
      <c r="B25" s="27">
        <v>5</v>
      </c>
      <c r="C25" s="42" t="s">
        <v>1028</v>
      </c>
      <c r="D25" s="27">
        <f>'Dist 25'!A19</f>
        <v>15</v>
      </c>
      <c r="E25" s="27">
        <f>'Dist 25'!G19</f>
        <v>714</v>
      </c>
      <c r="F25" s="6">
        <f>'Dist 25'!F19</f>
        <v>176</v>
      </c>
      <c r="G25" s="22">
        <f t="shared" si="0"/>
        <v>0.24649859943977592</v>
      </c>
    </row>
    <row r="26" spans="1:13" ht="16.95" customHeight="1" x14ac:dyDescent="0.35">
      <c r="C26" s="6" t="s">
        <v>998</v>
      </c>
      <c r="D26" s="6">
        <v>1</v>
      </c>
      <c r="E26" s="27">
        <v>596</v>
      </c>
      <c r="F26" s="6">
        <f>'Unit Totals'!F393</f>
        <v>289</v>
      </c>
      <c r="G26" s="22">
        <f t="shared" si="0"/>
        <v>0.4848993288590604</v>
      </c>
    </row>
    <row r="27" spans="1:13" ht="16.95" customHeight="1" x14ac:dyDescent="0.35">
      <c r="B27" s="23"/>
      <c r="C27" s="23" t="s">
        <v>777</v>
      </c>
      <c r="D27" s="23">
        <f>SUM(D3:D26)</f>
        <v>390</v>
      </c>
      <c r="E27" s="24">
        <f>SUM(E3:E26)</f>
        <v>18335</v>
      </c>
      <c r="F27" s="24">
        <f>SUM(F3:F26)</f>
        <v>5282</v>
      </c>
      <c r="G27" s="53">
        <f>F27/E27</f>
        <v>0.28808290155440414</v>
      </c>
    </row>
    <row r="28" spans="1:13" ht="16.95" customHeight="1" x14ac:dyDescent="0.35">
      <c r="B28" s="23"/>
      <c r="C28" s="23"/>
      <c r="D28" s="23"/>
      <c r="E28" s="24"/>
      <c r="F28" s="24"/>
      <c r="G28" s="25"/>
    </row>
    <row r="29" spans="1:13" ht="16.95" customHeight="1" x14ac:dyDescent="0.35">
      <c r="B29" s="23"/>
      <c r="D29" s="23"/>
      <c r="E29" s="24"/>
      <c r="F29" s="24"/>
      <c r="G29" s="25"/>
    </row>
    <row r="30" spans="1:13" s="23" customFormat="1" ht="16.95" customHeight="1" x14ac:dyDescent="0.35">
      <c r="A30" s="6"/>
      <c r="B30" s="6"/>
      <c r="C30" s="6"/>
      <c r="D30" s="6"/>
      <c r="E30" s="6"/>
      <c r="F30" s="6"/>
      <c r="G30" s="6"/>
    </row>
    <row r="31" spans="1:13" ht="16.5" customHeight="1" x14ac:dyDescent="0.35">
      <c r="G31" s="22"/>
    </row>
    <row r="32" spans="1:13" ht="16.5" customHeight="1" x14ac:dyDescent="0.35">
      <c r="B32" s="27">
        <v>1</v>
      </c>
      <c r="C32" s="27" t="s">
        <v>1092</v>
      </c>
      <c r="E32" s="27">
        <f>SUM(E3:E9)</f>
        <v>1951</v>
      </c>
      <c r="F32" s="27">
        <f>SUM(F3:F9)</f>
        <v>547</v>
      </c>
      <c r="G32" s="22">
        <f>F32/E32</f>
        <v>0.28036904151717068</v>
      </c>
      <c r="M32" s="27"/>
    </row>
    <row r="33" spans="1:13" ht="16.95" customHeight="1" x14ac:dyDescent="0.35">
      <c r="B33" s="27">
        <v>2</v>
      </c>
      <c r="C33" s="27" t="s">
        <v>1093</v>
      </c>
      <c r="E33" s="27">
        <f>SUM(E10:E13)</f>
        <v>4447</v>
      </c>
      <c r="F33" s="27">
        <f>SUM(F10:F13)</f>
        <v>1497</v>
      </c>
      <c r="G33" s="22">
        <f>F33/E33</f>
        <v>0.33663143692376885</v>
      </c>
      <c r="H33" s="23"/>
      <c r="I33" s="23"/>
      <c r="J33" s="23"/>
      <c r="K33" s="23"/>
      <c r="L33" s="23"/>
      <c r="M33" s="23"/>
    </row>
    <row r="34" spans="1:13" s="23" customFormat="1" ht="16.95" customHeight="1" x14ac:dyDescent="0.35">
      <c r="A34" s="6"/>
      <c r="B34" s="27">
        <v>3</v>
      </c>
      <c r="C34" s="27" t="s">
        <v>1010</v>
      </c>
      <c r="D34" s="6"/>
      <c r="E34" s="27">
        <f>SUM(E14+E15+E16+E20)</f>
        <v>3021</v>
      </c>
      <c r="F34" s="27">
        <f>SUM(F14+F15+F16+F20)</f>
        <v>833</v>
      </c>
      <c r="G34" s="22">
        <f>F34/E34</f>
        <v>0.27573651108904335</v>
      </c>
      <c r="H34" s="6"/>
      <c r="I34" s="6"/>
      <c r="J34" s="6"/>
      <c r="K34" s="6"/>
      <c r="L34" s="6"/>
      <c r="M34" s="6"/>
    </row>
    <row r="35" spans="1:13" ht="16.95" customHeight="1" x14ac:dyDescent="0.35">
      <c r="B35" s="27">
        <v>4</v>
      </c>
      <c r="C35" s="27" t="s">
        <v>1015</v>
      </c>
      <c r="E35" s="27">
        <f>SUM(E17+E18+E19+E21)</f>
        <v>4761</v>
      </c>
      <c r="F35" s="27">
        <f>SUM(F17+F18+F19+F21)</f>
        <v>1147</v>
      </c>
      <c r="G35" s="22">
        <f>F35/E35</f>
        <v>0.24091577399705943</v>
      </c>
    </row>
    <row r="36" spans="1:13" ht="16.95" customHeight="1" x14ac:dyDescent="0.35">
      <c r="B36" s="27">
        <v>5</v>
      </c>
      <c r="C36" s="27" t="s">
        <v>1016</v>
      </c>
      <c r="E36" s="27">
        <f>SUM(E22:E25)</f>
        <v>3559</v>
      </c>
      <c r="F36" s="27">
        <f>SUM(F22:F25)</f>
        <v>969</v>
      </c>
      <c r="G36" s="22">
        <f>F36/E36</f>
        <v>0.27226749086822138</v>
      </c>
    </row>
    <row r="37" spans="1:13" ht="16.95" customHeight="1" x14ac:dyDescent="0.35">
      <c r="B37" s="27"/>
      <c r="C37" s="27"/>
      <c r="E37" s="27"/>
      <c r="F37" s="27"/>
      <c r="G37" s="22"/>
    </row>
    <row r="38" spans="1:13" ht="16.95" customHeight="1" x14ac:dyDescent="0.35">
      <c r="C38" s="6" t="s">
        <v>999</v>
      </c>
      <c r="D38" s="54">
        <f>'Dist 2'!C11+'Dist 3'!C12+'Dist 4'!C15+'Dist 5'!C17+'Dist 7'!C11+'Dist 8'!C19+'Dist 9'!C15+'Dist 10'!C21+'Dist 11'!C42+'Dist 12'!C32+'Dist 13'!C22+'Dist 14'!C18+'Dist 15'!C30+'Dist 16'!C32+'Dist 17'!C39+'Dist 18'!C35+'Dist 19'!C40+'Dist 20'!C28+'Dist 21'!C24+'Dist 22'!C33+'Dist 23'!C31+'Dist 24'!C21+'Dist 25'!C23</f>
        <v>3</v>
      </c>
    </row>
    <row r="39" spans="1:13" ht="16.95" customHeight="1" x14ac:dyDescent="0.35">
      <c r="A39"/>
      <c r="B39"/>
      <c r="C39"/>
      <c r="D39"/>
      <c r="E39"/>
      <c r="F39"/>
      <c r="G39"/>
    </row>
    <row r="40" spans="1:13" ht="16.95" customHeight="1" x14ac:dyDescent="0.35">
      <c r="C40" s="6" t="s">
        <v>1032</v>
      </c>
      <c r="F40" s="6" t="s">
        <v>1033</v>
      </c>
    </row>
    <row r="41" spans="1:13" x14ac:dyDescent="0.35">
      <c r="C41" s="6" t="s">
        <v>1000</v>
      </c>
      <c r="F41" s="6" t="s">
        <v>1001</v>
      </c>
    </row>
  </sheetData>
  <sheetProtection algorithmName="SHA-512" hashValue="ahRFsid1dn4lvRumebmXpka9IUsS9XfWKjALaIgq8fNt1JK37FVDxFWaaziNcwxBbjbH2Fxt4FQOcVBKN/TzQg==" saltValue="JRxW0L9aNziaYzuIXPlvwQ==" spinCount="100000" sheet="1" scenarios="1" selectLockedCells="1" selectUnlockedCells="1"/>
  <protectedRanges>
    <protectedRange sqref="A25:C26 A3:C23 F25 F3:G23" name="district rank_1"/>
    <protectedRange sqref="D25:D26 D3:D23" name="district rank_2"/>
    <protectedRange sqref="E25:E26 E3:E23" name="district rank_4"/>
  </protectedRanges>
  <sortState xmlns:xlrd2="http://schemas.microsoft.com/office/spreadsheetml/2017/richdata2" ref="A3:G25">
    <sortCondition ref="A3:A25"/>
  </sortState>
  <mergeCells count="1">
    <mergeCell ref="A1:G1"/>
  </mergeCells>
  <printOptions gridLines="1"/>
  <pageMargins left="0.75" right="0.75" top="0.98875000000000002" bottom="1" header="0.5" footer="0.5"/>
  <pageSetup scale="75" orientation="portrait" r:id="rId1"/>
  <headerFooter>
    <oddHeader xml:space="preserve">&amp;C&amp;"Verdana,Bold"&amp;14Illinois American Legion Auxiliary 2027 Membership Report        
Linda Iberg, President; Sue Winger Membership Chairmen      
</oddHeader>
    <oddFooter>&amp;R&amp;D</oddFooter>
  </headerFooter>
  <colBreaks count="1" manualBreakCount="1">
    <brk id="7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0C4CD466C6FC4797FE3779849EEF6B" ma:contentTypeVersion="18" ma:contentTypeDescription="Create a new document." ma:contentTypeScope="" ma:versionID="35e58f1fe3582e0183d4ec8275864dcd">
  <xsd:schema xmlns:xsd="http://www.w3.org/2001/XMLSchema" xmlns:xs="http://www.w3.org/2001/XMLSchema" xmlns:p="http://schemas.microsoft.com/office/2006/metadata/properties" xmlns:ns2="9e0770bb-80f4-4a4d-8129-e3e0b1bdc44b" xmlns:ns3="d233f833-0037-49ca-9bed-77ebe1e3346d" targetNamespace="http://schemas.microsoft.com/office/2006/metadata/properties" ma:root="true" ma:fieldsID="aa5c668f664651383ab1da86958346e3" ns2:_="" ns3:_="">
    <xsd:import namespace="9e0770bb-80f4-4a4d-8129-e3e0b1bdc44b"/>
    <xsd:import namespace="d233f833-0037-49ca-9bed-77ebe1e3346d"/>
    <xsd:element name="properties">
      <xsd:complexType>
        <xsd:sequence>
          <xsd:element name="documentManagement">
            <xsd:complexType>
              <xsd:all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1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0770bb-80f4-4a4d-8129-e3e0b1bdc44b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Version" ma:index="10" nillable="true" ma:displayName="MigrationWizIdVersion" ma:internalName="MigrationWizIdVersion">
      <xsd:simpleType>
        <xsd:restriction base="dms:Text"/>
      </xsd:simpleType>
    </xsd:element>
    <xsd:element name="lcf76f155ced4ddcb4097134ff3c332f0" ma:index="11" nillable="true" ma:displayName="Image Tags_0" ma:hidden="true" ma:internalName="lcf76f155ced4ddcb4097134ff3c332f0" ma:readOnly="false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1" ma:index="20" nillable="true" ma:displayName="Image Tags_0" ma:hidden="true" ma:internalName="lcf76f155ced4ddcb4097134ff3c332f1" ma:readOnly="false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74ea770-57c3-4fe2-9dac-ca8295355f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33f833-0037-49ca-9bed-77ebe1e3346d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679dc616-e2af-4229-9ede-8d222c4de251}" ma:internalName="TaxCatchAll" ma:showField="CatchAllData" ma:web="d233f833-0037-49ca-9bed-77ebe1e334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e0770bb-80f4-4a4d-8129-e3e0b1bdc44b">
      <Terms xmlns="http://schemas.microsoft.com/office/infopath/2007/PartnerControls"/>
    </lcf76f155ced4ddcb4097134ff3c332f>
    <TaxCatchAll xmlns="d233f833-0037-49ca-9bed-77ebe1e3346d" xsi:nil="true"/>
    <MigrationWizIdPermissions xmlns="9e0770bb-80f4-4a4d-8129-e3e0b1bdc44b" xsi:nil="true"/>
    <MigrationWizId xmlns="9e0770bb-80f4-4a4d-8129-e3e0b1bdc44b">b1f665a6-ff69-4bf2-a327-829549d665f7</MigrationWizId>
    <MigrationWizIdVersion xmlns="9e0770bb-80f4-4a4d-8129-e3e0b1bdc44b">b1f665a6-ff69-4bf2-a327-829549d665f7-638466259830000000</MigrationWizIdVersion>
    <lcf76f155ced4ddcb4097134ff3c332f0 xmlns="9e0770bb-80f4-4a4d-8129-e3e0b1bdc44b" xsi:nil="true"/>
    <lcf76f155ced4ddcb4097134ff3c332f1 xmlns="9e0770bb-80f4-4a4d-8129-e3e0b1bdc44b" xsi:nil="true"/>
  </documentManagement>
</p:properties>
</file>

<file path=customXml/itemProps1.xml><?xml version="1.0" encoding="utf-8"?>
<ds:datastoreItem xmlns:ds="http://schemas.openxmlformats.org/officeDocument/2006/customXml" ds:itemID="{30978110-DD47-4925-8B3F-C2FE0CE327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0770bb-80f4-4a4d-8129-e3e0b1bdc44b"/>
    <ds:schemaRef ds:uri="d233f833-0037-49ca-9bed-77ebe1e334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03CE7E0-EBCD-416E-B8A0-F1491B7F6EE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F1C3ADA-B072-4344-B1D6-968E0EDC2E11}">
  <ds:schemaRefs>
    <ds:schemaRef ds:uri="http://schemas.microsoft.com/office/2006/metadata/properties"/>
    <ds:schemaRef ds:uri="http://www.w3.org/2000/xmlns/"/>
    <ds:schemaRef ds:uri="http://schemas.microsoft.com/office/infopath/2007/PartnerControls"/>
    <ds:schemaRef ds:uri="4b3c298f-e167-465f-8a17-15c57d5349f1"/>
    <ds:schemaRef ds:uri="2875cc66-0d8a-4e54-b668-669045dad1e0"/>
    <ds:schemaRef ds:uri="9e0770bb-80f4-4a4d-8129-e3e0b1bdc44b"/>
    <ds:schemaRef ds:uri="d233f833-0037-49ca-9bed-77ebe1e334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27</vt:i4>
      </vt:variant>
      <vt:variant>
        <vt:lpstr>Named Ranges</vt:lpstr>
      </vt:variant>
      <vt:variant>
        <vt:i4>25</vt:i4>
      </vt:variant>
    </vt:vector>
  </HeadingPairs>
  <TitlesOfParts>
    <vt:vector size="52" baseType="lpstr">
      <vt:lpstr>Unit Objectives</vt:lpstr>
      <vt:lpstr>Unit Totals</vt:lpstr>
      <vt:lpstr>Dist 2</vt:lpstr>
      <vt:lpstr>Dist 3</vt:lpstr>
      <vt:lpstr>Dist 4</vt:lpstr>
      <vt:lpstr>Dist 5</vt:lpstr>
      <vt:lpstr>Dist 7</vt:lpstr>
      <vt:lpstr>Dist 8</vt:lpstr>
      <vt:lpstr>Dist 9</vt:lpstr>
      <vt:lpstr>Dist 10</vt:lpstr>
      <vt:lpstr>Dist 11</vt:lpstr>
      <vt:lpstr>Dist 12</vt:lpstr>
      <vt:lpstr>Dist 13</vt:lpstr>
      <vt:lpstr>Dist 14</vt:lpstr>
      <vt:lpstr>Dist 15</vt:lpstr>
      <vt:lpstr>Dist 16</vt:lpstr>
      <vt:lpstr>Dist 17</vt:lpstr>
      <vt:lpstr>Dist 18</vt:lpstr>
      <vt:lpstr>Dist 19</vt:lpstr>
      <vt:lpstr>Dist 20</vt:lpstr>
      <vt:lpstr>Dist 21</vt:lpstr>
      <vt:lpstr>Dist 22</vt:lpstr>
      <vt:lpstr>Dist 23</vt:lpstr>
      <vt:lpstr>Dist 24</vt:lpstr>
      <vt:lpstr>Dist 25</vt:lpstr>
      <vt:lpstr>BiWeekly</vt:lpstr>
      <vt:lpstr>Calculations</vt:lpstr>
      <vt:lpstr>'Dist 10'!Print_Area</vt:lpstr>
      <vt:lpstr>'Dist 11'!Print_Area</vt:lpstr>
      <vt:lpstr>'Dist 12'!Print_Area</vt:lpstr>
      <vt:lpstr>'Dist 13'!Print_Area</vt:lpstr>
      <vt:lpstr>'Dist 14'!Print_Area</vt:lpstr>
      <vt:lpstr>'Dist 15'!Print_Area</vt:lpstr>
      <vt:lpstr>'Dist 16'!Print_Area</vt:lpstr>
      <vt:lpstr>'Dist 17'!Print_Area</vt:lpstr>
      <vt:lpstr>'Dist 18'!Print_Area</vt:lpstr>
      <vt:lpstr>'Dist 19'!Print_Area</vt:lpstr>
      <vt:lpstr>'Dist 2'!Print_Area</vt:lpstr>
      <vt:lpstr>'Dist 20'!Print_Area</vt:lpstr>
      <vt:lpstr>'Dist 21'!Print_Area</vt:lpstr>
      <vt:lpstr>'Dist 22'!Print_Area</vt:lpstr>
      <vt:lpstr>'Dist 23'!Print_Area</vt:lpstr>
      <vt:lpstr>'Dist 24'!Print_Area</vt:lpstr>
      <vt:lpstr>'Dist 25'!Print_Area</vt:lpstr>
      <vt:lpstr>'Dist 3'!Print_Area</vt:lpstr>
      <vt:lpstr>'Dist 4'!Print_Area</vt:lpstr>
      <vt:lpstr>'Dist 5'!Print_Area</vt:lpstr>
      <vt:lpstr>'Dist 7'!Print_Area</vt:lpstr>
      <vt:lpstr>'Dist 8'!Print_Area</vt:lpstr>
      <vt:lpstr>'Dist 9'!Print_Area</vt:lpstr>
      <vt:lpstr>'Unit Totals'!Print_Area</vt:lpstr>
      <vt:lpstr>'Unit Totals'!Print_Titles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Office 2004 Test Drive User</dc:creator>
  <cp:keywords/>
  <dc:description/>
  <cp:lastModifiedBy>Admin Assistant</cp:lastModifiedBy>
  <cp:revision/>
  <cp:lastPrinted>2026-07-09T17:40:37Z</cp:lastPrinted>
  <dcterms:created xsi:type="dcterms:W3CDTF">2010-12-26T17:03:32Z</dcterms:created>
  <dcterms:modified xsi:type="dcterms:W3CDTF">2026-10-22T16:08:16Z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0x010100AC0C4CD466C6FC4797FE3779849EEF6B</vt:lpwstr>
  </property>
  <property fmtid="{D5CDD505-2E9C-101B-9397-08002B2CF9AE}" pid="3" name="MediaServiceImageTags">
    <vt:lpwstr/>
  </property>
</Properties>
</file>