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ttps://amlegpremierboysstate.sharepoint.com/sites/ILALA/Shared Documents/District Membership Reports/Membership Reports 2024-2025/"/>
    </mc:Choice>
  </mc:AlternateContent>
  <xr:revisionPtr revIDLastSave="41" documentId="8_{EAED8930-91AC-455C-834B-D241AB7B049C}" xr6:coauthVersionLast="47" xr6:coauthVersionMax="47" xr10:uidLastSave="{6F85D534-03D6-4805-9570-10DD4F461A26}"/>
  <bookViews>
    <workbookView xWindow="28680" yWindow="-120" windowWidth="29040" windowHeight="15720" tabRatio="521" firstSheet="14" activeTab="24" xr2:uid="{00000000-000D-0000-FFFF-FFFF00000000}"/>
  </bookViews>
  <sheets>
    <sheet name="Unit Totals" sheetId="26" r:id="rId1"/>
    <sheet name="Dist 2" sheetId="3" r:id="rId2"/>
    <sheet name="Dist 3" sheetId="4" r:id="rId3"/>
    <sheet name="Dist 4" sheetId="5" r:id="rId4"/>
    <sheet name="Dist 5" sheetId="6" r:id="rId5"/>
    <sheet name="Dist 7" sheetId="7" r:id="rId6"/>
    <sheet name="Dist 8" sheetId="8" r:id="rId7"/>
    <sheet name="Dist 9" sheetId="9" r:id="rId8"/>
    <sheet name="Dist 10" sheetId="10" r:id="rId9"/>
    <sheet name="Dist 11" sheetId="11" r:id="rId10"/>
    <sheet name="Dist 12" sheetId="12" r:id="rId11"/>
    <sheet name="Dist 13" sheetId="13" r:id="rId12"/>
    <sheet name="Dist 14" sheetId="14" r:id="rId13"/>
    <sheet name="Dist 15" sheetId="15" r:id="rId14"/>
    <sheet name="Dist 16" sheetId="16" r:id="rId15"/>
    <sheet name="Dist 17" sheetId="17" r:id="rId16"/>
    <sheet name="Dist 18" sheetId="18" r:id="rId17"/>
    <sheet name="Dist 19" sheetId="19" r:id="rId18"/>
    <sheet name="Dist 20" sheetId="20" r:id="rId19"/>
    <sheet name="Dist 21" sheetId="21" r:id="rId20"/>
    <sheet name="Dist 22" sheetId="22" r:id="rId21"/>
    <sheet name="Dist 23" sheetId="23" r:id="rId22"/>
    <sheet name="Dist 24" sheetId="24" r:id="rId23"/>
    <sheet name="Dist 25" sheetId="25" r:id="rId24"/>
    <sheet name="BiWeekly" sheetId="27" r:id="rId25"/>
    <sheet name="Calculations" sheetId="28" state="hidden" r:id="rId26"/>
  </sheets>
  <definedNames>
    <definedName name="_xlnm._FilterDatabase" localSheetId="24" hidden="1">BiWeekly!$A$3:$M$25</definedName>
    <definedName name="_xlnm._FilterDatabase" localSheetId="25" hidden="1">Calculations!$A$3:$M$26</definedName>
    <definedName name="_xlnm._FilterDatabase" localSheetId="0" hidden="1">'Unit Totals'!$A$3:$G$412</definedName>
    <definedName name="_xlnm.Print_Area" localSheetId="8">'Dist 10'!$A$1:$I$20</definedName>
    <definedName name="_xlnm.Print_Area" localSheetId="9">'Dist 11'!$A$1:$I$40</definedName>
    <definedName name="_xlnm.Print_Area" localSheetId="10">'Dist 12'!$A$1:$I$31</definedName>
    <definedName name="_xlnm.Print_Area" localSheetId="11">'Dist 13'!$A$1:$I$21</definedName>
    <definedName name="_xlnm.Print_Area" localSheetId="12">'Dist 14'!$A$1:$I$17</definedName>
    <definedName name="_xlnm.Print_Area" localSheetId="13">'Dist 15'!$A$1:$I$33</definedName>
    <definedName name="_xlnm.Print_Area" localSheetId="14">'Dist 16'!$A$1:$I$31</definedName>
    <definedName name="_xlnm.Print_Area" localSheetId="15">'Dist 17'!$A$1:$I$38</definedName>
    <definedName name="_xlnm.Print_Area" localSheetId="16">'Dist 18'!$A$1:$I$34</definedName>
    <definedName name="_xlnm.Print_Area" localSheetId="17">'Dist 19'!$A$1:$I$39</definedName>
    <definedName name="_xlnm.Print_Area" localSheetId="1">'Dist 2'!$A$1:$I$10</definedName>
    <definedName name="_xlnm.Print_Area" localSheetId="18">'Dist 20'!$A$1:$I$25</definedName>
    <definedName name="_xlnm.Print_Area" localSheetId="19">'Dist 21'!$A$1:$I$22</definedName>
    <definedName name="_xlnm.Print_Area" localSheetId="20">'Dist 22'!$A$1:$I$32</definedName>
    <definedName name="_xlnm.Print_Area" localSheetId="21">'Dist 23'!$A$1:$I$30</definedName>
    <definedName name="_xlnm.Print_Area" localSheetId="22">'Dist 24'!$A$1:$I$20</definedName>
    <definedName name="_xlnm.Print_Area" localSheetId="23">'Dist 25'!$A$1:$I$18</definedName>
    <definedName name="_xlnm.Print_Area" localSheetId="2">'Dist 3'!$A$1:$I$13</definedName>
    <definedName name="_xlnm.Print_Area" localSheetId="3">'Dist 4'!$A$1:$I$13</definedName>
    <definedName name="_xlnm.Print_Area" localSheetId="4">'Dist 5'!$A$1:$I$17</definedName>
    <definedName name="_xlnm.Print_Area" localSheetId="5">'Dist 7'!$A$1:$I$9</definedName>
    <definedName name="_xlnm.Print_Area" localSheetId="6">'Dist 8'!$A$1:$I$17</definedName>
    <definedName name="_xlnm.Print_Area" localSheetId="7">'Dist 9'!$A$1:$I$13</definedName>
    <definedName name="_xlnm.Print_Area" localSheetId="0">'Unit Totals'!$A$1:$H$412</definedName>
    <definedName name="_xlnm.Print_Titles" localSheetId="0">'Unit Totals'!$3:$3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27" l="1"/>
  <c r="E3" i="16"/>
  <c r="D3" i="16"/>
  <c r="C41" i="19"/>
  <c r="C42" i="11"/>
  <c r="C21" i="10"/>
  <c r="E24" i="28" l="1"/>
  <c r="E22" i="28"/>
  <c r="E21" i="28"/>
  <c r="E20" i="28"/>
  <c r="E18" i="28"/>
  <c r="E17" i="28"/>
  <c r="E16" i="28"/>
  <c r="E15" i="28"/>
  <c r="E14" i="28"/>
  <c r="E34" i="28" s="1"/>
  <c r="E12" i="28"/>
  <c r="E11" i="28"/>
  <c r="E10" i="28"/>
  <c r="E9" i="28"/>
  <c r="E8" i="28"/>
  <c r="E7" i="28"/>
  <c r="E5" i="28"/>
  <c r="E3" i="28"/>
  <c r="E26" i="27"/>
  <c r="E3" i="15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11" i="3"/>
  <c r="C15" i="4"/>
  <c r="C15" i="5"/>
  <c r="C19" i="6"/>
  <c r="C11" i="7"/>
  <c r="C19" i="8"/>
  <c r="C15" i="9"/>
  <c r="C33" i="12"/>
  <c r="C23" i="13"/>
  <c r="C19" i="14"/>
  <c r="C35" i="15"/>
  <c r="C33" i="16"/>
  <c r="C40" i="17"/>
  <c r="C36" i="18"/>
  <c r="C27" i="20"/>
  <c r="C24" i="21"/>
  <c r="C34" i="22"/>
  <c r="C32" i="23"/>
  <c r="C22" i="24"/>
  <c r="C22" i="25"/>
  <c r="G16" i="25"/>
  <c r="G15" i="25"/>
  <c r="G14" i="25"/>
  <c r="G13" i="25"/>
  <c r="G12" i="25"/>
  <c r="G11" i="25"/>
  <c r="G10" i="25"/>
  <c r="G9" i="25"/>
  <c r="G8" i="25"/>
  <c r="G6" i="25"/>
  <c r="G5" i="25"/>
  <c r="G4" i="25"/>
  <c r="G3" i="25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0" i="23"/>
  <c r="G9" i="23"/>
  <c r="G8" i="23"/>
  <c r="G7" i="23"/>
  <c r="G6" i="23"/>
  <c r="G5" i="23"/>
  <c r="G4" i="23"/>
  <c r="G3" i="23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35" i="19"/>
  <c r="G34" i="19"/>
  <c r="G33" i="19"/>
  <c r="G32" i="19"/>
  <c r="G31" i="19"/>
  <c r="G30" i="19"/>
  <c r="G29" i="19"/>
  <c r="G28" i="19"/>
  <c r="G27" i="19"/>
  <c r="G26" i="19"/>
  <c r="G25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13" i="14"/>
  <c r="G12" i="14"/>
  <c r="G11" i="14"/>
  <c r="G10" i="14"/>
  <c r="G9" i="14"/>
  <c r="G8" i="14"/>
  <c r="G7" i="14"/>
  <c r="G6" i="14"/>
  <c r="G5" i="14"/>
  <c r="G4" i="14"/>
  <c r="G3" i="14"/>
  <c r="G17" i="13"/>
  <c r="G16" i="13"/>
  <c r="G15" i="13"/>
  <c r="G14" i="13"/>
  <c r="G13" i="13"/>
  <c r="G12" i="13"/>
  <c r="G11" i="13"/>
  <c r="G10" i="13"/>
  <c r="G9" i="13"/>
  <c r="G8" i="13"/>
  <c r="G7" i="13"/>
  <c r="G5" i="13"/>
  <c r="G4" i="13"/>
  <c r="G3" i="13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9" i="9"/>
  <c r="G8" i="9"/>
  <c r="G7" i="9"/>
  <c r="G6" i="9"/>
  <c r="G5" i="9"/>
  <c r="G4" i="9"/>
  <c r="G3" i="9"/>
  <c r="G13" i="8"/>
  <c r="G12" i="8"/>
  <c r="G11" i="8"/>
  <c r="G10" i="8"/>
  <c r="G9" i="8"/>
  <c r="G8" i="8"/>
  <c r="G7" i="8"/>
  <c r="G6" i="8"/>
  <c r="G5" i="8"/>
  <c r="G4" i="8"/>
  <c r="G3" i="8"/>
  <c r="G5" i="7"/>
  <c r="G4" i="7"/>
  <c r="G3" i="7"/>
  <c r="G13" i="6"/>
  <c r="G11" i="6"/>
  <c r="G10" i="6"/>
  <c r="G9" i="6"/>
  <c r="G8" i="6"/>
  <c r="G7" i="6"/>
  <c r="G6" i="6"/>
  <c r="G4" i="6"/>
  <c r="G3" i="6"/>
  <c r="G9" i="5"/>
  <c r="G8" i="5"/>
  <c r="G7" i="5"/>
  <c r="G6" i="5"/>
  <c r="G5" i="5"/>
  <c r="G4" i="5"/>
  <c r="G3" i="5"/>
  <c r="G9" i="4"/>
  <c r="G6" i="4"/>
  <c r="G5" i="4"/>
  <c r="G3" i="4"/>
  <c r="I3" i="15"/>
  <c r="G6" i="3"/>
  <c r="G5" i="3"/>
  <c r="G4" i="3"/>
  <c r="G3" i="3"/>
  <c r="D15" i="27"/>
  <c r="D25" i="12"/>
  <c r="E25" i="12"/>
  <c r="F368" i="26"/>
  <c r="E9" i="9"/>
  <c r="D9" i="9"/>
  <c r="F407" i="26"/>
  <c r="F232" i="26"/>
  <c r="E20" i="18"/>
  <c r="D20" i="18"/>
  <c r="E9" i="4"/>
  <c r="D9" i="4"/>
  <c r="F410" i="26"/>
  <c r="D4" i="27"/>
  <c r="D10" i="27"/>
  <c r="D13" i="27"/>
  <c r="D3" i="27"/>
  <c r="D5" i="27"/>
  <c r="D23" i="27"/>
  <c r="D14" i="27"/>
  <c r="D22" i="27"/>
  <c r="D19" i="27"/>
  <c r="D24" i="27"/>
  <c r="A18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8" i="24"/>
  <c r="D21" i="27" s="1"/>
  <c r="E16" i="24"/>
  <c r="D16" i="24"/>
  <c r="E15" i="24"/>
  <c r="D15" i="24"/>
  <c r="I14" i="24"/>
  <c r="E14" i="24"/>
  <c r="D14" i="24"/>
  <c r="E13" i="24"/>
  <c r="D13" i="24"/>
  <c r="E12" i="24"/>
  <c r="D12" i="24"/>
  <c r="E11" i="24"/>
  <c r="D11" i="24"/>
  <c r="I10" i="24"/>
  <c r="E10" i="24"/>
  <c r="D10" i="24"/>
  <c r="E9" i="24"/>
  <c r="D9" i="24"/>
  <c r="E8" i="24"/>
  <c r="D8" i="24"/>
  <c r="E7" i="24"/>
  <c r="D7" i="24"/>
  <c r="E6" i="24"/>
  <c r="D6" i="24"/>
  <c r="E5" i="24"/>
  <c r="D5" i="24"/>
  <c r="E4" i="24"/>
  <c r="D4" i="24"/>
  <c r="E3" i="24"/>
  <c r="D3" i="24"/>
  <c r="A28" i="23"/>
  <c r="D11" i="27" s="1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E4" i="23"/>
  <c r="D4" i="23"/>
  <c r="E3" i="23"/>
  <c r="D3" i="23"/>
  <c r="A30" i="22"/>
  <c r="E28" i="22"/>
  <c r="D28" i="22"/>
  <c r="I27" i="22"/>
  <c r="E27" i="22"/>
  <c r="D27" i="22"/>
  <c r="E26" i="22"/>
  <c r="D26" i="22"/>
  <c r="E25" i="22"/>
  <c r="D25" i="22"/>
  <c r="E24" i="22"/>
  <c r="D24" i="22"/>
  <c r="I23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I13" i="22"/>
  <c r="E13" i="22"/>
  <c r="D13" i="22"/>
  <c r="E12" i="22"/>
  <c r="D12" i="22"/>
  <c r="E11" i="22"/>
  <c r="D11" i="22"/>
  <c r="E10" i="22"/>
  <c r="D10" i="22"/>
  <c r="I9" i="22"/>
  <c r="E9" i="22"/>
  <c r="D9" i="22"/>
  <c r="E8" i="22"/>
  <c r="D8" i="22"/>
  <c r="E7" i="22"/>
  <c r="D7" i="22"/>
  <c r="E6" i="22"/>
  <c r="D6" i="22"/>
  <c r="E5" i="22"/>
  <c r="D5" i="22"/>
  <c r="E4" i="22"/>
  <c r="D4" i="22"/>
  <c r="E3" i="22"/>
  <c r="D3" i="22"/>
  <c r="A20" i="21"/>
  <c r="D17" i="27" s="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E5" i="21"/>
  <c r="D5" i="21"/>
  <c r="E4" i="21"/>
  <c r="D4" i="21"/>
  <c r="E3" i="21"/>
  <c r="D3" i="21"/>
  <c r="A23" i="20"/>
  <c r="D16" i="27" s="1"/>
  <c r="E21" i="20"/>
  <c r="D21" i="20"/>
  <c r="E20" i="20"/>
  <c r="D20" i="20"/>
  <c r="I19" i="20"/>
  <c r="E19" i="20"/>
  <c r="D19" i="20"/>
  <c r="E18" i="20"/>
  <c r="D18" i="20"/>
  <c r="E17" i="20"/>
  <c r="D17" i="20"/>
  <c r="E16" i="20"/>
  <c r="D16" i="20"/>
  <c r="I15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I8" i="20"/>
  <c r="E8" i="20"/>
  <c r="D8" i="20"/>
  <c r="E7" i="20"/>
  <c r="D7" i="20"/>
  <c r="E6" i="20"/>
  <c r="D6" i="20"/>
  <c r="E5" i="20"/>
  <c r="D5" i="20"/>
  <c r="E4" i="20"/>
  <c r="D4" i="20"/>
  <c r="E3" i="20"/>
  <c r="D3" i="20"/>
  <c r="A37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I16" i="19"/>
  <c r="E16" i="19"/>
  <c r="D16" i="19"/>
  <c r="E15" i="19"/>
  <c r="D15" i="19"/>
  <c r="E14" i="19"/>
  <c r="D14" i="19"/>
  <c r="E13" i="19"/>
  <c r="D13" i="19"/>
  <c r="I12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5" i="19"/>
  <c r="D5" i="19"/>
  <c r="E4" i="19"/>
  <c r="D4" i="19"/>
  <c r="E3" i="19"/>
  <c r="D3" i="19"/>
  <c r="A32" i="18"/>
  <c r="E30" i="18"/>
  <c r="D30" i="18"/>
  <c r="E29" i="18"/>
  <c r="D29" i="18"/>
  <c r="E28" i="18"/>
  <c r="D28" i="18"/>
  <c r="E27" i="18"/>
  <c r="D27" i="18"/>
  <c r="I26" i="18"/>
  <c r="E26" i="18"/>
  <c r="D26" i="18"/>
  <c r="E25" i="18"/>
  <c r="D25" i="18"/>
  <c r="E24" i="18"/>
  <c r="D24" i="18"/>
  <c r="E23" i="18"/>
  <c r="D23" i="18"/>
  <c r="I22" i="18"/>
  <c r="E22" i="18"/>
  <c r="D22" i="18"/>
  <c r="E21" i="18"/>
  <c r="D21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I9" i="18"/>
  <c r="E9" i="18"/>
  <c r="D9" i="18"/>
  <c r="E8" i="18"/>
  <c r="D8" i="18"/>
  <c r="E7" i="18"/>
  <c r="D7" i="18"/>
  <c r="E6" i="18"/>
  <c r="D6" i="18"/>
  <c r="I5" i="18"/>
  <c r="E5" i="18"/>
  <c r="D5" i="18"/>
  <c r="E4" i="18"/>
  <c r="D4" i="18"/>
  <c r="E3" i="18"/>
  <c r="D3" i="18"/>
  <c r="A37" i="17"/>
  <c r="D9" i="27" s="1"/>
  <c r="E35" i="17"/>
  <c r="D35" i="17"/>
  <c r="E34" i="17"/>
  <c r="D34" i="17"/>
  <c r="E33" i="17"/>
  <c r="D33" i="17"/>
  <c r="E32" i="17"/>
  <c r="D32" i="17"/>
  <c r="I31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I22" i="17"/>
  <c r="E22" i="17"/>
  <c r="D22" i="17"/>
  <c r="E21" i="17"/>
  <c r="D21" i="17"/>
  <c r="E20" i="17"/>
  <c r="D20" i="17"/>
  <c r="E19" i="17"/>
  <c r="D19" i="17"/>
  <c r="I18" i="17"/>
  <c r="E18" i="17"/>
  <c r="D18" i="17"/>
  <c r="E17" i="17"/>
  <c r="D17" i="17"/>
  <c r="E16" i="17"/>
  <c r="D16" i="17"/>
  <c r="I15" i="17"/>
  <c r="E15" i="17"/>
  <c r="D15" i="17"/>
  <c r="E14" i="17"/>
  <c r="D14" i="17"/>
  <c r="E13" i="17"/>
  <c r="D13" i="17"/>
  <c r="E12" i="17"/>
  <c r="D12" i="17"/>
  <c r="I11" i="17"/>
  <c r="E11" i="17"/>
  <c r="D11" i="17"/>
  <c r="E10" i="17"/>
  <c r="D10" i="17"/>
  <c r="E9" i="17"/>
  <c r="D9" i="17"/>
  <c r="E8" i="17"/>
  <c r="D8" i="17"/>
  <c r="E7" i="17"/>
  <c r="D7" i="17"/>
  <c r="I6" i="17"/>
  <c r="E6" i="17"/>
  <c r="D6" i="17"/>
  <c r="E5" i="17"/>
  <c r="D5" i="17"/>
  <c r="E4" i="17"/>
  <c r="D4" i="17"/>
  <c r="E3" i="17"/>
  <c r="D3" i="17"/>
  <c r="A29" i="16"/>
  <c r="E27" i="16"/>
  <c r="D27" i="16"/>
  <c r="E26" i="16"/>
  <c r="D26" i="16"/>
  <c r="I25" i="16"/>
  <c r="E25" i="16"/>
  <c r="D25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I13" i="16"/>
  <c r="E13" i="16"/>
  <c r="D13" i="16"/>
  <c r="E12" i="16"/>
  <c r="D12" i="16"/>
  <c r="E11" i="16"/>
  <c r="D11" i="16"/>
  <c r="E10" i="16"/>
  <c r="D10" i="16"/>
  <c r="I9" i="16"/>
  <c r="E9" i="16"/>
  <c r="D9" i="16"/>
  <c r="E8" i="16"/>
  <c r="D8" i="16"/>
  <c r="E7" i="16"/>
  <c r="D7" i="16"/>
  <c r="E6" i="16"/>
  <c r="D6" i="16"/>
  <c r="E5" i="16"/>
  <c r="D5" i="16"/>
  <c r="E4" i="16"/>
  <c r="D4" i="16"/>
  <c r="A31" i="15"/>
  <c r="I29" i="15"/>
  <c r="E29" i="15"/>
  <c r="D29" i="15"/>
  <c r="E28" i="15"/>
  <c r="D28" i="15"/>
  <c r="E27" i="15"/>
  <c r="D27" i="15"/>
  <c r="E26" i="15"/>
  <c r="D26" i="15"/>
  <c r="I25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5" i="15"/>
  <c r="D5" i="15"/>
  <c r="E4" i="15"/>
  <c r="D4" i="15"/>
  <c r="D3" i="15"/>
  <c r="A15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A19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A29" i="12"/>
  <c r="D12" i="27" s="1"/>
  <c r="E27" i="12"/>
  <c r="D27" i="12"/>
  <c r="E26" i="12"/>
  <c r="D26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I15" i="12"/>
  <c r="E15" i="12"/>
  <c r="D15" i="12"/>
  <c r="E14" i="12"/>
  <c r="D14" i="12"/>
  <c r="I13" i="12"/>
  <c r="E13" i="12"/>
  <c r="D13" i="12"/>
  <c r="E12" i="12"/>
  <c r="D12" i="12"/>
  <c r="E11" i="12"/>
  <c r="D11" i="12"/>
  <c r="E10" i="12"/>
  <c r="D10" i="12"/>
  <c r="I9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  <c r="A38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E3" i="11"/>
  <c r="D3" i="11"/>
  <c r="A17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A11" i="9"/>
  <c r="E8" i="9"/>
  <c r="D8" i="9"/>
  <c r="E7" i="9"/>
  <c r="D7" i="9"/>
  <c r="E6" i="9"/>
  <c r="D6" i="9"/>
  <c r="E5" i="9"/>
  <c r="D5" i="9"/>
  <c r="E4" i="9"/>
  <c r="D4" i="9"/>
  <c r="E3" i="9"/>
  <c r="D3" i="9"/>
  <c r="A15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A7" i="7"/>
  <c r="D8" i="27" s="1"/>
  <c r="E5" i="7"/>
  <c r="D5" i="7"/>
  <c r="E4" i="7"/>
  <c r="D4" i="7"/>
  <c r="E3" i="7"/>
  <c r="D3" i="7"/>
  <c r="A15" i="6"/>
  <c r="I13" i="6"/>
  <c r="E13" i="6"/>
  <c r="D13" i="6"/>
  <c r="E12" i="6"/>
  <c r="D12" i="6"/>
  <c r="I11" i="6"/>
  <c r="E11" i="6"/>
  <c r="D11" i="6"/>
  <c r="E10" i="6"/>
  <c r="D10" i="6"/>
  <c r="I9" i="6"/>
  <c r="E9" i="6"/>
  <c r="D9" i="6"/>
  <c r="E8" i="6"/>
  <c r="D8" i="6"/>
  <c r="I7" i="6"/>
  <c r="E7" i="6"/>
  <c r="D7" i="6"/>
  <c r="E6" i="6"/>
  <c r="D6" i="6"/>
  <c r="I5" i="6"/>
  <c r="E5" i="6"/>
  <c r="D5" i="6"/>
  <c r="E4" i="6"/>
  <c r="D4" i="6"/>
  <c r="I3" i="6"/>
  <c r="E3" i="6"/>
  <c r="D3" i="6"/>
  <c r="A11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A11" i="4"/>
  <c r="E8" i="4"/>
  <c r="D8" i="4"/>
  <c r="E7" i="4"/>
  <c r="D7" i="4"/>
  <c r="E6" i="4"/>
  <c r="D6" i="4"/>
  <c r="E5" i="4"/>
  <c r="D5" i="4"/>
  <c r="E4" i="4"/>
  <c r="D4" i="4"/>
  <c r="E3" i="4"/>
  <c r="D3" i="4"/>
  <c r="A8" i="3"/>
  <c r="E6" i="3"/>
  <c r="D6" i="3"/>
  <c r="E5" i="3"/>
  <c r="D5" i="3"/>
  <c r="E4" i="3"/>
  <c r="D4" i="3"/>
  <c r="E3" i="3"/>
  <c r="D3" i="3"/>
  <c r="E412" i="26"/>
  <c r="D412" i="26"/>
  <c r="F411" i="26"/>
  <c r="F26" i="28" s="1"/>
  <c r="F409" i="26"/>
  <c r="F408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15" s="1"/>
  <c r="D38" i="28" l="1"/>
  <c r="D38" i="27" s="1"/>
  <c r="F26" i="27"/>
  <c r="G26" i="28"/>
  <c r="D27" i="28"/>
  <c r="I7" i="4"/>
  <c r="I7" i="12"/>
  <c r="I23" i="15"/>
  <c r="I7" i="16"/>
  <c r="I23" i="16"/>
  <c r="I9" i="17"/>
  <c r="I3" i="18"/>
  <c r="I19" i="18"/>
  <c r="I10" i="19"/>
  <c r="I13" i="20"/>
  <c r="I7" i="22"/>
  <c r="I8" i="24"/>
  <c r="I5" i="12"/>
  <c r="I21" i="15"/>
  <c r="I5" i="16"/>
  <c r="I21" i="16"/>
  <c r="I17" i="18"/>
  <c r="I8" i="19"/>
  <c r="I24" i="19"/>
  <c r="I20" i="20"/>
  <c r="I5" i="22"/>
  <c r="I6" i="24"/>
  <c r="I3" i="4"/>
  <c r="I4" i="8"/>
  <c r="I6" i="8"/>
  <c r="I8" i="8"/>
  <c r="I10" i="8"/>
  <c r="I12" i="8"/>
  <c r="I4" i="10"/>
  <c r="I6" i="10"/>
  <c r="I8" i="10"/>
  <c r="I10" i="10"/>
  <c r="I12" i="10"/>
  <c r="I14" i="10"/>
  <c r="I3" i="12"/>
  <c r="I19" i="15"/>
  <c r="I3" i="16"/>
  <c r="I19" i="16"/>
  <c r="I28" i="17"/>
  <c r="I15" i="18"/>
  <c r="I6" i="19"/>
  <c r="I22" i="19"/>
  <c r="I4" i="20"/>
  <c r="I3" i="22"/>
  <c r="I19" i="22"/>
  <c r="I4" i="24"/>
  <c r="I5" i="3"/>
  <c r="I4" i="6"/>
  <c r="I15" i="6" s="1"/>
  <c r="I6" i="6"/>
  <c r="I8" i="6"/>
  <c r="I10" i="6"/>
  <c r="I12" i="6"/>
  <c r="I17" i="15"/>
  <c r="I17" i="16"/>
  <c r="I26" i="17"/>
  <c r="I35" i="17"/>
  <c r="I13" i="18"/>
  <c r="I30" i="18"/>
  <c r="I4" i="19"/>
  <c r="I20" i="19"/>
  <c r="I17" i="22"/>
  <c r="I6" i="4"/>
  <c r="I8" i="4"/>
  <c r="I15" i="16"/>
  <c r="I8" i="17"/>
  <c r="I24" i="17"/>
  <c r="I33" i="17"/>
  <c r="I11" i="18"/>
  <c r="I28" i="18"/>
  <c r="I18" i="19"/>
  <c r="I15" i="22"/>
  <c r="I16" i="24"/>
  <c r="I3" i="3"/>
  <c r="I3" i="8"/>
  <c r="I5" i="8"/>
  <c r="I7" i="8"/>
  <c r="I9" i="8"/>
  <c r="I11" i="8"/>
  <c r="I13" i="8"/>
  <c r="I3" i="10"/>
  <c r="I5" i="10"/>
  <c r="I7" i="10"/>
  <c r="I9" i="10"/>
  <c r="I11" i="10"/>
  <c r="I13" i="10"/>
  <c r="I15" i="10"/>
  <c r="I11" i="12"/>
  <c r="I27" i="15"/>
  <c r="I11" i="16"/>
  <c r="I27" i="16"/>
  <c r="I4" i="17"/>
  <c r="I13" i="17"/>
  <c r="I20" i="17"/>
  <c r="I29" i="17"/>
  <c r="I7" i="18"/>
  <c r="I24" i="18"/>
  <c r="I14" i="19"/>
  <c r="I10" i="20"/>
  <c r="I17" i="20"/>
  <c r="I11" i="22"/>
  <c r="I25" i="22"/>
  <c r="I3" i="24"/>
  <c r="I12" i="24"/>
  <c r="D20" i="27"/>
  <c r="G32" i="18"/>
  <c r="G11" i="4"/>
  <c r="E4" i="28" s="1"/>
  <c r="G29" i="12"/>
  <c r="G11" i="9"/>
  <c r="F412" i="26"/>
  <c r="D18" i="27"/>
  <c r="F25" i="12"/>
  <c r="H25" i="12" s="1"/>
  <c r="D11" i="9"/>
  <c r="F9" i="9"/>
  <c r="H9" i="9" s="1"/>
  <c r="E11" i="9"/>
  <c r="F20" i="18"/>
  <c r="H20" i="18" s="1"/>
  <c r="F11" i="15"/>
  <c r="H11" i="15" s="1"/>
  <c r="F10" i="19"/>
  <c r="H10" i="19" s="1"/>
  <c r="F24" i="23"/>
  <c r="H24" i="23" s="1"/>
  <c r="D7" i="27"/>
  <c r="E11" i="4"/>
  <c r="D11" i="4"/>
  <c r="F6" i="19"/>
  <c r="H6" i="19" s="1"/>
  <c r="F9" i="4"/>
  <c r="H9" i="4" s="1"/>
  <c r="D25" i="27"/>
  <c r="F5" i="15"/>
  <c r="H5" i="15" s="1"/>
  <c r="F27" i="15"/>
  <c r="H27" i="15" s="1"/>
  <c r="F13" i="15"/>
  <c r="H13" i="15" s="1"/>
  <c r="F26" i="23"/>
  <c r="H26" i="23" s="1"/>
  <c r="F21" i="15"/>
  <c r="H21" i="15" s="1"/>
  <c r="F4" i="19"/>
  <c r="H4" i="19" s="1"/>
  <c r="F8" i="19"/>
  <c r="H8" i="19" s="1"/>
  <c r="F9" i="15"/>
  <c r="H9" i="15" s="1"/>
  <c r="F14" i="19"/>
  <c r="H14" i="19" s="1"/>
  <c r="F22" i="23"/>
  <c r="H22" i="23" s="1"/>
  <c r="I19" i="12"/>
  <c r="I23" i="12"/>
  <c r="I5" i="14"/>
  <c r="I11" i="14"/>
  <c r="I4" i="5"/>
  <c r="I6" i="5"/>
  <c r="I8" i="5"/>
  <c r="I3" i="7"/>
  <c r="I5" i="7"/>
  <c r="I4" i="9"/>
  <c r="I6" i="9"/>
  <c r="I8" i="9"/>
  <c r="I4" i="11"/>
  <c r="I6" i="11"/>
  <c r="I8" i="11"/>
  <c r="I10" i="1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" i="13"/>
  <c r="I5" i="13"/>
  <c r="I7" i="13"/>
  <c r="I9" i="13"/>
  <c r="I11" i="13"/>
  <c r="I13" i="13"/>
  <c r="I15" i="13"/>
  <c r="I17" i="13"/>
  <c r="I4" i="15"/>
  <c r="I6" i="15"/>
  <c r="I8" i="15"/>
  <c r="I10" i="15"/>
  <c r="I12" i="15"/>
  <c r="I14" i="15"/>
  <c r="I4" i="12"/>
  <c r="I6" i="12"/>
  <c r="I8" i="12"/>
  <c r="I10" i="12"/>
  <c r="I12" i="12"/>
  <c r="I14" i="12"/>
  <c r="I16" i="12"/>
  <c r="I18" i="12"/>
  <c r="I20" i="12"/>
  <c r="I22" i="12"/>
  <c r="I24" i="12"/>
  <c r="I27" i="12"/>
  <c r="I4" i="14"/>
  <c r="I6" i="14"/>
  <c r="I9" i="14"/>
  <c r="I10" i="14"/>
  <c r="I12" i="14"/>
  <c r="I16" i="25"/>
  <c r="I5" i="4"/>
  <c r="I26" i="19"/>
  <c r="I28" i="19"/>
  <c r="I30" i="19"/>
  <c r="I32" i="19"/>
  <c r="I34" i="19"/>
  <c r="I3" i="21"/>
  <c r="I5" i="21"/>
  <c r="I7" i="21"/>
  <c r="I9" i="21"/>
  <c r="I11" i="21"/>
  <c r="I13" i="21"/>
  <c r="I14" i="21"/>
  <c r="I16" i="21"/>
  <c r="I18" i="21"/>
  <c r="I3" i="23"/>
  <c r="I5" i="23"/>
  <c r="I6" i="23"/>
  <c r="I8" i="23"/>
  <c r="I10" i="23"/>
  <c r="I12" i="23"/>
  <c r="I14" i="23"/>
  <c r="I16" i="23"/>
  <c r="I18" i="23"/>
  <c r="I20" i="23"/>
  <c r="I22" i="23"/>
  <c r="I24" i="23"/>
  <c r="I26" i="23"/>
  <c r="I4" i="25"/>
  <c r="I6" i="25"/>
  <c r="I8" i="25"/>
  <c r="I10" i="25"/>
  <c r="I11" i="25"/>
  <c r="I13" i="25"/>
  <c r="I3" i="9"/>
  <c r="I5" i="11"/>
  <c r="I15" i="11"/>
  <c r="I33" i="11"/>
  <c r="I4" i="13"/>
  <c r="I8" i="13"/>
  <c r="I12" i="13"/>
  <c r="I14" i="13"/>
  <c r="I16" i="13"/>
  <c r="I7" i="15"/>
  <c r="I9" i="15"/>
  <c r="I11" i="15"/>
  <c r="I13" i="15"/>
  <c r="I15" i="15"/>
  <c r="I3" i="5"/>
  <c r="I5" i="5"/>
  <c r="I7" i="5"/>
  <c r="I9" i="5"/>
  <c r="I4" i="7"/>
  <c r="I5" i="9"/>
  <c r="I7" i="9"/>
  <c r="I3" i="11"/>
  <c r="I7" i="11"/>
  <c r="I9" i="11"/>
  <c r="I11" i="11"/>
  <c r="I13" i="11"/>
  <c r="I17" i="11"/>
  <c r="I19" i="11"/>
  <c r="I21" i="11"/>
  <c r="I23" i="11"/>
  <c r="I25" i="11"/>
  <c r="I27" i="11"/>
  <c r="I29" i="11"/>
  <c r="I31" i="11"/>
  <c r="I35" i="11"/>
  <c r="I6" i="13"/>
  <c r="I10" i="13"/>
  <c r="I5" i="15"/>
  <c r="I4" i="3"/>
  <c r="I6" i="3"/>
  <c r="I4" i="16"/>
  <c r="I6" i="16"/>
  <c r="I8" i="16"/>
  <c r="I10" i="16"/>
  <c r="I12" i="16"/>
  <c r="I14" i="16"/>
  <c r="I16" i="16"/>
  <c r="I18" i="16"/>
  <c r="I20" i="16"/>
  <c r="I22" i="16"/>
  <c r="I24" i="16"/>
  <c r="I26" i="16"/>
  <c r="I4" i="18"/>
  <c r="I6" i="18"/>
  <c r="I8" i="18"/>
  <c r="I10" i="18"/>
  <c r="I12" i="18"/>
  <c r="I14" i="18"/>
  <c r="I16" i="18"/>
  <c r="I18" i="18"/>
  <c r="I21" i="18"/>
  <c r="I23" i="18"/>
  <c r="I25" i="18"/>
  <c r="I27" i="18"/>
  <c r="I29" i="18"/>
  <c r="I3" i="20"/>
  <c r="I5" i="20"/>
  <c r="I6" i="20"/>
  <c r="I7" i="20"/>
  <c r="I9" i="20"/>
  <c r="I11" i="20"/>
  <c r="I12" i="20"/>
  <c r="I14" i="20"/>
  <c r="I16" i="20"/>
  <c r="I18" i="20"/>
  <c r="I21" i="20"/>
  <c r="I4" i="22"/>
  <c r="I6" i="22"/>
  <c r="I8" i="22"/>
  <c r="I10" i="22"/>
  <c r="I12" i="22"/>
  <c r="I14" i="22"/>
  <c r="I16" i="22"/>
  <c r="I18" i="22"/>
  <c r="I20" i="22"/>
  <c r="I21" i="22"/>
  <c r="I22" i="22"/>
  <c r="I24" i="22"/>
  <c r="I26" i="22"/>
  <c r="I28" i="22"/>
  <c r="I5" i="24"/>
  <c r="I7" i="24"/>
  <c r="I9" i="24"/>
  <c r="I11" i="24"/>
  <c r="I13" i="24"/>
  <c r="I15" i="24"/>
  <c r="I17" i="12"/>
  <c r="I21" i="12"/>
  <c r="I26" i="12"/>
  <c r="I3" i="14"/>
  <c r="I7" i="14"/>
  <c r="I8" i="14"/>
  <c r="I13" i="14"/>
  <c r="I15" i="25"/>
  <c r="I4" i="4"/>
  <c r="I16" i="15"/>
  <c r="I18" i="15"/>
  <c r="I20" i="15"/>
  <c r="I22" i="15"/>
  <c r="I24" i="15"/>
  <c r="I26" i="15"/>
  <c r="I28" i="15"/>
  <c r="I3" i="17"/>
  <c r="I5" i="17"/>
  <c r="I7" i="17"/>
  <c r="I10" i="17"/>
  <c r="I12" i="17"/>
  <c r="I14" i="17"/>
  <c r="I16" i="17"/>
  <c r="I17" i="17"/>
  <c r="I19" i="17"/>
  <c r="I21" i="17"/>
  <c r="I23" i="17"/>
  <c r="I25" i="17"/>
  <c r="I27" i="17"/>
  <c r="I30" i="17"/>
  <c r="I32" i="17"/>
  <c r="I34" i="17"/>
  <c r="I3" i="19"/>
  <c r="I5" i="19"/>
  <c r="I7" i="19"/>
  <c r="I9" i="19"/>
  <c r="I11" i="19"/>
  <c r="I13" i="19"/>
  <c r="I15" i="19"/>
  <c r="I17" i="19"/>
  <c r="I19" i="19"/>
  <c r="I21" i="19"/>
  <c r="I23" i="19"/>
  <c r="I25" i="19"/>
  <c r="I27" i="19"/>
  <c r="I29" i="19"/>
  <c r="I31" i="19"/>
  <c r="I33" i="19"/>
  <c r="I35" i="19"/>
  <c r="I4" i="21"/>
  <c r="I6" i="21"/>
  <c r="I8" i="21"/>
  <c r="I10" i="21"/>
  <c r="I12" i="21"/>
  <c r="I15" i="21"/>
  <c r="I17" i="21"/>
  <c r="I4" i="23"/>
  <c r="I7" i="23"/>
  <c r="I9" i="23"/>
  <c r="I11" i="23"/>
  <c r="I13" i="23"/>
  <c r="I15" i="23"/>
  <c r="I17" i="23"/>
  <c r="I19" i="23"/>
  <c r="I21" i="23"/>
  <c r="I23" i="23"/>
  <c r="I25" i="23"/>
  <c r="I3" i="25"/>
  <c r="I5" i="25"/>
  <c r="I7" i="25"/>
  <c r="I9" i="25"/>
  <c r="I12" i="25"/>
  <c r="I14" i="25"/>
  <c r="F12" i="20"/>
  <c r="H12" i="20" s="1"/>
  <c r="F6" i="22"/>
  <c r="H6" i="22" s="1"/>
  <c r="F8" i="22"/>
  <c r="H8" i="22" s="1"/>
  <c r="F10" i="22"/>
  <c r="H10" i="22" s="1"/>
  <c r="F12" i="22"/>
  <c r="H12" i="22" s="1"/>
  <c r="F20" i="22"/>
  <c r="H20" i="22" s="1"/>
  <c r="F21" i="22"/>
  <c r="H21" i="22" s="1"/>
  <c r="F5" i="24"/>
  <c r="H5" i="24" s="1"/>
  <c r="F7" i="24"/>
  <c r="H7" i="24" s="1"/>
  <c r="F9" i="24"/>
  <c r="H9" i="24" s="1"/>
  <c r="F5" i="6"/>
  <c r="H5" i="6" s="1"/>
  <c r="F13" i="6"/>
  <c r="H13" i="6" s="1"/>
  <c r="F5" i="8"/>
  <c r="H5" i="8" s="1"/>
  <c r="F9" i="8"/>
  <c r="H9" i="8" s="1"/>
  <c r="F11" i="8"/>
  <c r="H11" i="8" s="1"/>
  <c r="F13" i="8"/>
  <c r="H13" i="8" s="1"/>
  <c r="F9" i="10"/>
  <c r="H9" i="10" s="1"/>
  <c r="F11" i="10"/>
  <c r="H11" i="10" s="1"/>
  <c r="F13" i="10"/>
  <c r="H13" i="10" s="1"/>
  <c r="F6" i="12"/>
  <c r="H6" i="12" s="1"/>
  <c r="F9" i="14"/>
  <c r="H9" i="14" s="1"/>
  <c r="F10" i="14"/>
  <c r="H10" i="14" s="1"/>
  <c r="F3" i="16"/>
  <c r="H3" i="16" s="1"/>
  <c r="F5" i="16"/>
  <c r="H5" i="16" s="1"/>
  <c r="F9" i="16"/>
  <c r="H9" i="16" s="1"/>
  <c r="F13" i="16"/>
  <c r="H13" i="16" s="1"/>
  <c r="F17" i="16"/>
  <c r="H17" i="16" s="1"/>
  <c r="F19" i="16"/>
  <c r="H19" i="16" s="1"/>
  <c r="F17" i="20"/>
  <c r="H17" i="20" s="1"/>
  <c r="F19" i="20"/>
  <c r="H19" i="20" s="1"/>
  <c r="F13" i="22"/>
  <c r="H13" i="22" s="1"/>
  <c r="F15" i="22"/>
  <c r="H15" i="22" s="1"/>
  <c r="F17" i="22"/>
  <c r="H17" i="22" s="1"/>
  <c r="F19" i="22"/>
  <c r="H19" i="22" s="1"/>
  <c r="F7" i="9"/>
  <c r="H7" i="9" s="1"/>
  <c r="F5" i="11"/>
  <c r="H5" i="11" s="1"/>
  <c r="F7" i="11"/>
  <c r="H7" i="11" s="1"/>
  <c r="F9" i="11"/>
  <c r="H9" i="11" s="1"/>
  <c r="F7" i="13"/>
  <c r="H7" i="13" s="1"/>
  <c r="F9" i="13"/>
  <c r="H9" i="13" s="1"/>
  <c r="F5" i="17"/>
  <c r="H5" i="17" s="1"/>
  <c r="F12" i="17"/>
  <c r="H12" i="17" s="1"/>
  <c r="F14" i="17"/>
  <c r="H14" i="17" s="1"/>
  <c r="F16" i="17"/>
  <c r="H16" i="17" s="1"/>
  <c r="F25" i="17"/>
  <c r="H25" i="17" s="1"/>
  <c r="F27" i="17"/>
  <c r="H27" i="17" s="1"/>
  <c r="F30" i="17"/>
  <c r="H30" i="17" s="1"/>
  <c r="F32" i="17"/>
  <c r="H32" i="17" s="1"/>
  <c r="F34" i="17"/>
  <c r="H34" i="17" s="1"/>
  <c r="F4" i="21"/>
  <c r="H4" i="21" s="1"/>
  <c r="F6" i="21"/>
  <c r="H6" i="21" s="1"/>
  <c r="F8" i="21"/>
  <c r="H8" i="21" s="1"/>
  <c r="F10" i="21"/>
  <c r="H10" i="21" s="1"/>
  <c r="F12" i="21"/>
  <c r="H12" i="21" s="1"/>
  <c r="F15" i="21"/>
  <c r="H15" i="21" s="1"/>
  <c r="F12" i="25"/>
  <c r="H12" i="25" s="1"/>
  <c r="F28" i="15"/>
  <c r="H28" i="15" s="1"/>
  <c r="D6" i="27"/>
  <c r="E15" i="14"/>
  <c r="F6" i="11"/>
  <c r="H6" i="11" s="1"/>
  <c r="F12" i="11"/>
  <c r="H12" i="11" s="1"/>
  <c r="F18" i="15"/>
  <c r="H18" i="15" s="1"/>
  <c r="F10" i="25"/>
  <c r="H10" i="25" s="1"/>
  <c r="F16" i="18"/>
  <c r="H16" i="18" s="1"/>
  <c r="F11" i="24"/>
  <c r="H11" i="24" s="1"/>
  <c r="F21" i="23"/>
  <c r="H21" i="23" s="1"/>
  <c r="F23" i="22"/>
  <c r="H23" i="22" s="1"/>
  <c r="F28" i="18"/>
  <c r="H28" i="18" s="1"/>
  <c r="F6" i="4"/>
  <c r="H6" i="4" s="1"/>
  <c r="F6" i="8"/>
  <c r="H6" i="8" s="1"/>
  <c r="F4" i="10"/>
  <c r="H4" i="10" s="1"/>
  <c r="F6" i="10"/>
  <c r="H6" i="10" s="1"/>
  <c r="F10" i="10"/>
  <c r="H10" i="10" s="1"/>
  <c r="F14" i="10"/>
  <c r="H14" i="10" s="1"/>
  <c r="F19" i="12"/>
  <c r="H19" i="12" s="1"/>
  <c r="F23" i="12"/>
  <c r="H23" i="12" s="1"/>
  <c r="F11" i="14"/>
  <c r="H11" i="14" s="1"/>
  <c r="F13" i="14"/>
  <c r="H13" i="14" s="1"/>
  <c r="F6" i="16"/>
  <c r="H6" i="16" s="1"/>
  <c r="F8" i="16"/>
  <c r="H8" i="16" s="1"/>
  <c r="F10" i="16"/>
  <c r="H10" i="16" s="1"/>
  <c r="F12" i="16"/>
  <c r="H12" i="16" s="1"/>
  <c r="F14" i="16"/>
  <c r="H14" i="16" s="1"/>
  <c r="F16" i="16"/>
  <c r="H16" i="16" s="1"/>
  <c r="F18" i="16"/>
  <c r="H18" i="16" s="1"/>
  <c r="F22" i="16"/>
  <c r="H22" i="16" s="1"/>
  <c r="F24" i="16"/>
  <c r="H24" i="16" s="1"/>
  <c r="F26" i="16"/>
  <c r="H26" i="16" s="1"/>
  <c r="F4" i="18"/>
  <c r="H4" i="18" s="1"/>
  <c r="F6" i="18"/>
  <c r="H6" i="18" s="1"/>
  <c r="F8" i="18"/>
  <c r="H8" i="18" s="1"/>
  <c r="F10" i="18"/>
  <c r="H10" i="18" s="1"/>
  <c r="F12" i="18"/>
  <c r="H12" i="18" s="1"/>
  <c r="F17" i="21"/>
  <c r="H17" i="21" s="1"/>
  <c r="F9" i="23"/>
  <c r="H9" i="23" s="1"/>
  <c r="F11" i="23"/>
  <c r="H11" i="23" s="1"/>
  <c r="F13" i="23"/>
  <c r="H13" i="23" s="1"/>
  <c r="F15" i="23"/>
  <c r="H15" i="23" s="1"/>
  <c r="F17" i="23"/>
  <c r="H17" i="23" s="1"/>
  <c r="F19" i="23"/>
  <c r="H19" i="23" s="1"/>
  <c r="D11" i="5"/>
  <c r="F16" i="19"/>
  <c r="H16" i="19" s="1"/>
  <c r="F22" i="19"/>
  <c r="H22" i="19" s="1"/>
  <c r="F34" i="19"/>
  <c r="H34" i="19" s="1"/>
  <c r="F23" i="23"/>
  <c r="H23" i="23" s="1"/>
  <c r="F6" i="5"/>
  <c r="H6" i="5" s="1"/>
  <c r="F5" i="9"/>
  <c r="H5" i="9" s="1"/>
  <c r="F13" i="13"/>
  <c r="H13" i="13" s="1"/>
  <c r="F16" i="21"/>
  <c r="H16" i="21" s="1"/>
  <c r="F18" i="21"/>
  <c r="H18" i="21" s="1"/>
  <c r="F6" i="24"/>
  <c r="H6" i="24" s="1"/>
  <c r="F8" i="24"/>
  <c r="H8" i="24" s="1"/>
  <c r="F21" i="16"/>
  <c r="H21" i="16" s="1"/>
  <c r="F7" i="18"/>
  <c r="H7" i="18" s="1"/>
  <c r="F13" i="18"/>
  <c r="H13" i="18" s="1"/>
  <c r="F15" i="18"/>
  <c r="H15" i="18" s="1"/>
  <c r="F17" i="18"/>
  <c r="H17" i="18" s="1"/>
  <c r="F22" i="18"/>
  <c r="H22" i="18" s="1"/>
  <c r="F25" i="18"/>
  <c r="H25" i="18" s="1"/>
  <c r="F27" i="18"/>
  <c r="H27" i="18" s="1"/>
  <c r="F29" i="18"/>
  <c r="H29" i="18" s="1"/>
  <c r="F3" i="20"/>
  <c r="H3" i="20" s="1"/>
  <c r="F5" i="20"/>
  <c r="H5" i="20" s="1"/>
  <c r="F6" i="20"/>
  <c r="H6" i="20" s="1"/>
  <c r="F7" i="20"/>
  <c r="H7" i="20" s="1"/>
  <c r="F9" i="20"/>
  <c r="H9" i="20" s="1"/>
  <c r="F11" i="20"/>
  <c r="H11" i="20" s="1"/>
  <c r="F10" i="23"/>
  <c r="H10" i="23" s="1"/>
  <c r="F12" i="23"/>
  <c r="H12" i="23" s="1"/>
  <c r="F18" i="23"/>
  <c r="H18" i="23" s="1"/>
  <c r="F20" i="23"/>
  <c r="H20" i="23" s="1"/>
  <c r="F10" i="24"/>
  <c r="H10" i="24" s="1"/>
  <c r="F12" i="24"/>
  <c r="H12" i="24" s="1"/>
  <c r="F14" i="24"/>
  <c r="H14" i="24" s="1"/>
  <c r="F9" i="6"/>
  <c r="H9" i="6" s="1"/>
  <c r="F7" i="5"/>
  <c r="H7" i="5" s="1"/>
  <c r="F8" i="9"/>
  <c r="H8" i="9" s="1"/>
  <c r="F10" i="11"/>
  <c r="H10" i="11" s="1"/>
  <c r="F28" i="11"/>
  <c r="H28" i="11" s="1"/>
  <c r="F32" i="11"/>
  <c r="H32" i="11" s="1"/>
  <c r="F8" i="13"/>
  <c r="H8" i="13" s="1"/>
  <c r="F8" i="15"/>
  <c r="H8" i="15" s="1"/>
  <c r="F29" i="15"/>
  <c r="H29" i="15" s="1"/>
  <c r="F4" i="17"/>
  <c r="H4" i="17" s="1"/>
  <c r="F6" i="17"/>
  <c r="H6" i="17" s="1"/>
  <c r="F8" i="17"/>
  <c r="H8" i="17" s="1"/>
  <c r="F9" i="17"/>
  <c r="H9" i="17" s="1"/>
  <c r="F11" i="17"/>
  <c r="H11" i="17" s="1"/>
  <c r="F13" i="17"/>
  <c r="H13" i="17" s="1"/>
  <c r="F18" i="17"/>
  <c r="H18" i="17" s="1"/>
  <c r="F20" i="17"/>
  <c r="H20" i="17" s="1"/>
  <c r="F22" i="17"/>
  <c r="H22" i="17" s="1"/>
  <c r="F26" i="17"/>
  <c r="H26" i="17" s="1"/>
  <c r="F28" i="17"/>
  <c r="H28" i="17" s="1"/>
  <c r="F29" i="17"/>
  <c r="H29" i="17" s="1"/>
  <c r="F9" i="19"/>
  <c r="H9" i="19" s="1"/>
  <c r="F11" i="19"/>
  <c r="H11" i="19" s="1"/>
  <c r="F17" i="19"/>
  <c r="H17" i="19" s="1"/>
  <c r="F19" i="19"/>
  <c r="H19" i="19" s="1"/>
  <c r="F21" i="19"/>
  <c r="H21" i="19" s="1"/>
  <c r="F23" i="19"/>
  <c r="H23" i="19" s="1"/>
  <c r="F25" i="19"/>
  <c r="H25" i="19" s="1"/>
  <c r="F27" i="19"/>
  <c r="H27" i="19" s="1"/>
  <c r="F29" i="19"/>
  <c r="H29" i="19" s="1"/>
  <c r="F31" i="19"/>
  <c r="H31" i="19" s="1"/>
  <c r="F33" i="19"/>
  <c r="H33" i="19" s="1"/>
  <c r="F35" i="19"/>
  <c r="H35" i="19" s="1"/>
  <c r="F22" i="22"/>
  <c r="H22" i="22" s="1"/>
  <c r="F24" i="22"/>
  <c r="H24" i="22" s="1"/>
  <c r="F26" i="22"/>
  <c r="H26" i="22" s="1"/>
  <c r="F11" i="25"/>
  <c r="H11" i="25" s="1"/>
  <c r="F13" i="25"/>
  <c r="H13" i="25" s="1"/>
  <c r="F16" i="25"/>
  <c r="H16" i="25" s="1"/>
  <c r="F7" i="4"/>
  <c r="H7" i="4" s="1"/>
  <c r="F12" i="8"/>
  <c r="H12" i="8" s="1"/>
  <c r="F4" i="11"/>
  <c r="H4" i="11" s="1"/>
  <c r="F33" i="11"/>
  <c r="H33" i="11" s="1"/>
  <c r="F3" i="14"/>
  <c r="H3" i="14" s="1"/>
  <c r="F5" i="14"/>
  <c r="H5" i="14" s="1"/>
  <c r="F7" i="14"/>
  <c r="H7" i="14" s="1"/>
  <c r="F8" i="14"/>
  <c r="H8" i="14" s="1"/>
  <c r="F22" i="15"/>
  <c r="H22" i="15" s="1"/>
  <c r="F24" i="15"/>
  <c r="H24" i="15" s="1"/>
  <c r="F26" i="15"/>
  <c r="H26" i="15" s="1"/>
  <c r="F27" i="16"/>
  <c r="H27" i="16" s="1"/>
  <c r="F35" i="17"/>
  <c r="H35" i="17" s="1"/>
  <c r="F14" i="20"/>
  <c r="H14" i="20" s="1"/>
  <c r="F16" i="20"/>
  <c r="H16" i="20" s="1"/>
  <c r="F18" i="20"/>
  <c r="H18" i="20" s="1"/>
  <c r="F5" i="23"/>
  <c r="H5" i="23" s="1"/>
  <c r="F6" i="23"/>
  <c r="H6" i="23" s="1"/>
  <c r="F8" i="23"/>
  <c r="H8" i="23" s="1"/>
  <c r="F5" i="25"/>
  <c r="H5" i="25" s="1"/>
  <c r="F7" i="25"/>
  <c r="H7" i="25" s="1"/>
  <c r="F9" i="25"/>
  <c r="H9" i="25" s="1"/>
  <c r="F6" i="3"/>
  <c r="H6" i="3" s="1"/>
  <c r="F3" i="9"/>
  <c r="F12" i="10"/>
  <c r="H12" i="10" s="1"/>
  <c r="F8" i="11"/>
  <c r="H8" i="11" s="1"/>
  <c r="F14" i="11"/>
  <c r="H14" i="11" s="1"/>
  <c r="F18" i="11"/>
  <c r="H18" i="11" s="1"/>
  <c r="F20" i="11"/>
  <c r="H20" i="11" s="1"/>
  <c r="F22" i="11"/>
  <c r="H22" i="11" s="1"/>
  <c r="F24" i="11"/>
  <c r="H24" i="11" s="1"/>
  <c r="F26" i="11"/>
  <c r="H26" i="11" s="1"/>
  <c r="F5" i="13"/>
  <c r="H5" i="13" s="1"/>
  <c r="F15" i="13"/>
  <c r="H15" i="13" s="1"/>
  <c r="F17" i="13"/>
  <c r="H17" i="13" s="1"/>
  <c r="F15" i="17"/>
  <c r="H15" i="17" s="1"/>
  <c r="F5" i="19"/>
  <c r="H5" i="19" s="1"/>
  <c r="F13" i="19"/>
  <c r="H13" i="19" s="1"/>
  <c r="F15" i="19"/>
  <c r="H15" i="19" s="1"/>
  <c r="E18" i="24"/>
  <c r="G18" i="25"/>
  <c r="E25" i="28" s="1"/>
  <c r="E8" i="3"/>
  <c r="G19" i="13"/>
  <c r="E13" i="28" s="1"/>
  <c r="E33" i="28" s="1"/>
  <c r="F14" i="18"/>
  <c r="H14" i="18" s="1"/>
  <c r="F18" i="18"/>
  <c r="H18" i="18" s="1"/>
  <c r="F21" i="18"/>
  <c r="H21" i="18" s="1"/>
  <c r="F23" i="18"/>
  <c r="H23" i="18" s="1"/>
  <c r="F24" i="18"/>
  <c r="H24" i="18" s="1"/>
  <c r="F26" i="18"/>
  <c r="H26" i="18" s="1"/>
  <c r="F10" i="12"/>
  <c r="H10" i="12" s="1"/>
  <c r="F24" i="12"/>
  <c r="H24" i="12" s="1"/>
  <c r="F7" i="15"/>
  <c r="H7" i="15" s="1"/>
  <c r="F4" i="16"/>
  <c r="H4" i="16" s="1"/>
  <c r="F20" i="16"/>
  <c r="H20" i="16" s="1"/>
  <c r="F20" i="20"/>
  <c r="H20" i="20" s="1"/>
  <c r="F4" i="23"/>
  <c r="H4" i="23" s="1"/>
  <c r="F7" i="23"/>
  <c r="H7" i="23" s="1"/>
  <c r="F4" i="25"/>
  <c r="H4" i="25" s="1"/>
  <c r="F6" i="25"/>
  <c r="H6" i="25" s="1"/>
  <c r="F8" i="25"/>
  <c r="H8" i="25" s="1"/>
  <c r="G7" i="7"/>
  <c r="F4" i="6"/>
  <c r="H4" i="6" s="1"/>
  <c r="F4" i="7"/>
  <c r="H4" i="7" s="1"/>
  <c r="F35" i="11"/>
  <c r="H35" i="11" s="1"/>
  <c r="F4" i="14"/>
  <c r="H4" i="14" s="1"/>
  <c r="F8" i="6"/>
  <c r="H8" i="6" s="1"/>
  <c r="F10" i="6"/>
  <c r="H10" i="6" s="1"/>
  <c r="F12" i="6"/>
  <c r="H12" i="6" s="1"/>
  <c r="F6" i="9"/>
  <c r="H6" i="9" s="1"/>
  <c r="F7" i="10"/>
  <c r="H7" i="10" s="1"/>
  <c r="F15" i="10"/>
  <c r="H15" i="10" s="1"/>
  <c r="F11" i="11"/>
  <c r="H11" i="11" s="1"/>
  <c r="F13" i="11"/>
  <c r="H13" i="11" s="1"/>
  <c r="F27" i="11"/>
  <c r="H27" i="11" s="1"/>
  <c r="F5" i="12"/>
  <c r="H5" i="12" s="1"/>
  <c r="F12" i="13"/>
  <c r="H12" i="13" s="1"/>
  <c r="F16" i="13"/>
  <c r="H16" i="13" s="1"/>
  <c r="F21" i="17"/>
  <c r="H21" i="17" s="1"/>
  <c r="F24" i="17"/>
  <c r="H24" i="17" s="1"/>
  <c r="F11" i="18"/>
  <c r="H11" i="18" s="1"/>
  <c r="F12" i="19"/>
  <c r="H12" i="19" s="1"/>
  <c r="F5" i="21"/>
  <c r="H5" i="21" s="1"/>
  <c r="F7" i="21"/>
  <c r="H7" i="21" s="1"/>
  <c r="F9" i="21"/>
  <c r="H9" i="21" s="1"/>
  <c r="F13" i="21"/>
  <c r="H13" i="21" s="1"/>
  <c r="F14" i="21"/>
  <c r="H14" i="21" s="1"/>
  <c r="F25" i="23"/>
  <c r="H25" i="23" s="1"/>
  <c r="F13" i="24"/>
  <c r="H13" i="24" s="1"/>
  <c r="F15" i="24"/>
  <c r="H15" i="24" s="1"/>
  <c r="F4" i="22"/>
  <c r="H4" i="22" s="1"/>
  <c r="F14" i="22"/>
  <c r="H14" i="22" s="1"/>
  <c r="F7" i="22"/>
  <c r="H7" i="22" s="1"/>
  <c r="F9" i="22"/>
  <c r="H9" i="22" s="1"/>
  <c r="F11" i="22"/>
  <c r="H11" i="22" s="1"/>
  <c r="E30" i="22"/>
  <c r="F25" i="22"/>
  <c r="H25" i="22" s="1"/>
  <c r="F27" i="22"/>
  <c r="H27" i="22" s="1"/>
  <c r="E28" i="23"/>
  <c r="E18" i="25"/>
  <c r="G31" i="15"/>
  <c r="F4" i="9"/>
  <c r="H4" i="9" s="1"/>
  <c r="F5" i="4"/>
  <c r="H5" i="4" s="1"/>
  <c r="F3" i="8"/>
  <c r="F30" i="19"/>
  <c r="H30" i="19" s="1"/>
  <c r="E11" i="5"/>
  <c r="F7" i="8"/>
  <c r="H7" i="8" s="1"/>
  <c r="F26" i="12"/>
  <c r="H26" i="12" s="1"/>
  <c r="F10" i="13"/>
  <c r="H10" i="13" s="1"/>
  <c r="F15" i="15"/>
  <c r="H15" i="15" s="1"/>
  <c r="G23" i="20"/>
  <c r="F15" i="16"/>
  <c r="H15" i="16" s="1"/>
  <c r="F10" i="17"/>
  <c r="H10" i="17" s="1"/>
  <c r="F24" i="19"/>
  <c r="H24" i="19" s="1"/>
  <c r="F28" i="19"/>
  <c r="H28" i="19" s="1"/>
  <c r="G18" i="24"/>
  <c r="E17" i="10"/>
  <c r="G38" i="11"/>
  <c r="F16" i="11"/>
  <c r="H16" i="11" s="1"/>
  <c r="F6" i="13"/>
  <c r="H6" i="13" s="1"/>
  <c r="E31" i="15"/>
  <c r="G37" i="17"/>
  <c r="F5" i="3"/>
  <c r="H5" i="3" s="1"/>
  <c r="F8" i="4"/>
  <c r="H8" i="4" s="1"/>
  <c r="G11" i="5"/>
  <c r="F9" i="5"/>
  <c r="H9" i="5" s="1"/>
  <c r="E15" i="6"/>
  <c r="F3" i="10"/>
  <c r="H3" i="10" s="1"/>
  <c r="F8" i="10"/>
  <c r="H8" i="10" s="1"/>
  <c r="F15" i="11"/>
  <c r="H15" i="11" s="1"/>
  <c r="F17" i="11"/>
  <c r="H17" i="11" s="1"/>
  <c r="F30" i="11"/>
  <c r="H30" i="11" s="1"/>
  <c r="F36" i="11"/>
  <c r="H36" i="11" s="1"/>
  <c r="F3" i="13"/>
  <c r="H3" i="13" s="1"/>
  <c r="F14" i="13"/>
  <c r="H14" i="13" s="1"/>
  <c r="D15" i="14"/>
  <c r="F19" i="15"/>
  <c r="H19" i="15" s="1"/>
  <c r="F23" i="15"/>
  <c r="H23" i="15" s="1"/>
  <c r="F7" i="16"/>
  <c r="H7" i="16" s="1"/>
  <c r="F23" i="16"/>
  <c r="H23" i="16" s="1"/>
  <c r="F25" i="16"/>
  <c r="H25" i="16" s="1"/>
  <c r="F17" i="17"/>
  <c r="H17" i="17" s="1"/>
  <c r="F19" i="17"/>
  <c r="H19" i="17" s="1"/>
  <c r="F31" i="17"/>
  <c r="H31" i="17" s="1"/>
  <c r="F5" i="18"/>
  <c r="H5" i="18" s="1"/>
  <c r="F19" i="18"/>
  <c r="H19" i="18" s="1"/>
  <c r="F3" i="19"/>
  <c r="H3" i="19" s="1"/>
  <c r="F18" i="19"/>
  <c r="H18" i="19" s="1"/>
  <c r="G30" i="22"/>
  <c r="F5" i="22"/>
  <c r="H5" i="22" s="1"/>
  <c r="G15" i="8"/>
  <c r="D19" i="13"/>
  <c r="F26" i="19"/>
  <c r="H26" i="19" s="1"/>
  <c r="F32" i="19"/>
  <c r="H32" i="19" s="1"/>
  <c r="G28" i="23"/>
  <c r="E23" i="28" s="1"/>
  <c r="G29" i="16"/>
  <c r="G15" i="14"/>
  <c r="G15" i="6"/>
  <c r="E6" i="28" s="1"/>
  <c r="F7" i="6"/>
  <c r="H7" i="6" s="1"/>
  <c r="F5" i="10"/>
  <c r="H5" i="10" s="1"/>
  <c r="F4" i="12"/>
  <c r="H4" i="12" s="1"/>
  <c r="E19" i="13"/>
  <c r="F33" i="17"/>
  <c r="H33" i="17" s="1"/>
  <c r="E37" i="19"/>
  <c r="E20" i="21"/>
  <c r="F16" i="22"/>
  <c r="H16" i="22" s="1"/>
  <c r="F28" i="22"/>
  <c r="H28" i="22" s="1"/>
  <c r="F14" i="23"/>
  <c r="H14" i="23" s="1"/>
  <c r="F16" i="24"/>
  <c r="H16" i="24" s="1"/>
  <c r="F14" i="25"/>
  <c r="H14" i="25" s="1"/>
  <c r="G8" i="3"/>
  <c r="F4" i="5"/>
  <c r="H4" i="5" s="1"/>
  <c r="E7" i="7"/>
  <c r="F8" i="8"/>
  <c r="H8" i="8" s="1"/>
  <c r="F10" i="8"/>
  <c r="H10" i="8" s="1"/>
  <c r="F23" i="11"/>
  <c r="H23" i="11" s="1"/>
  <c r="F34" i="11"/>
  <c r="H34" i="11" s="1"/>
  <c r="F12" i="12"/>
  <c r="H12" i="12" s="1"/>
  <c r="F14" i="12"/>
  <c r="H14" i="12" s="1"/>
  <c r="F16" i="12"/>
  <c r="H16" i="12" s="1"/>
  <c r="F18" i="12"/>
  <c r="H18" i="12" s="1"/>
  <c r="F20" i="12"/>
  <c r="H20" i="12" s="1"/>
  <c r="F27" i="12"/>
  <c r="H27" i="12" s="1"/>
  <c r="F11" i="13"/>
  <c r="H11" i="13" s="1"/>
  <c r="F12" i="15"/>
  <c r="H12" i="15" s="1"/>
  <c r="F11" i="16"/>
  <c r="H11" i="16" s="1"/>
  <c r="F7" i="17"/>
  <c r="H7" i="17" s="1"/>
  <c r="F23" i="17"/>
  <c r="H23" i="17" s="1"/>
  <c r="F9" i="18"/>
  <c r="H9" i="18" s="1"/>
  <c r="F30" i="18"/>
  <c r="H30" i="18" s="1"/>
  <c r="F7" i="19"/>
  <c r="H7" i="19" s="1"/>
  <c r="F20" i="19"/>
  <c r="H20" i="19" s="1"/>
  <c r="F4" i="20"/>
  <c r="H4" i="20" s="1"/>
  <c r="F11" i="21"/>
  <c r="H11" i="21" s="1"/>
  <c r="F18" i="22"/>
  <c r="H18" i="22" s="1"/>
  <c r="F16" i="23"/>
  <c r="H16" i="23" s="1"/>
  <c r="F4" i="24"/>
  <c r="H4" i="24" s="1"/>
  <c r="F15" i="25"/>
  <c r="H15" i="25" s="1"/>
  <c r="F22" i="12"/>
  <c r="H22" i="12" s="1"/>
  <c r="F13" i="12"/>
  <c r="H13" i="12" s="1"/>
  <c r="F17" i="12"/>
  <c r="H17" i="12" s="1"/>
  <c r="F8" i="12"/>
  <c r="H8" i="12" s="1"/>
  <c r="F21" i="12"/>
  <c r="H21" i="12" s="1"/>
  <c r="F3" i="4"/>
  <c r="E15" i="8"/>
  <c r="F25" i="11"/>
  <c r="H25" i="11" s="1"/>
  <c r="F3" i="12"/>
  <c r="D8" i="3"/>
  <c r="F4" i="8"/>
  <c r="H4" i="8" s="1"/>
  <c r="D15" i="8"/>
  <c r="D17" i="10"/>
  <c r="E29" i="12"/>
  <c r="G17" i="10"/>
  <c r="F29" i="11"/>
  <c r="H29" i="11" s="1"/>
  <c r="F7" i="12"/>
  <c r="H7" i="12" s="1"/>
  <c r="F4" i="3"/>
  <c r="H4" i="3" s="1"/>
  <c r="F31" i="11"/>
  <c r="H31" i="11" s="1"/>
  <c r="F9" i="12"/>
  <c r="H9" i="12" s="1"/>
  <c r="F11" i="12"/>
  <c r="H11" i="12" s="1"/>
  <c r="F3" i="5"/>
  <c r="F8" i="5"/>
  <c r="H8" i="5" s="1"/>
  <c r="F6" i="6"/>
  <c r="H6" i="6" s="1"/>
  <c r="D38" i="11"/>
  <c r="F3" i="11"/>
  <c r="F4" i="4"/>
  <c r="H4" i="4" s="1"/>
  <c r="F5" i="5"/>
  <c r="H5" i="5" s="1"/>
  <c r="F3" i="6"/>
  <c r="F11" i="6"/>
  <c r="H11" i="6" s="1"/>
  <c r="D15" i="6"/>
  <c r="E38" i="11"/>
  <c r="F21" i="11"/>
  <c r="H21" i="11" s="1"/>
  <c r="F15" i="12"/>
  <c r="H15" i="12" s="1"/>
  <c r="F5" i="7"/>
  <c r="H5" i="7" s="1"/>
  <c r="F19" i="11"/>
  <c r="H19" i="11" s="1"/>
  <c r="D29" i="12"/>
  <c r="F4" i="15"/>
  <c r="H4" i="15" s="1"/>
  <c r="D29" i="16"/>
  <c r="E32" i="18"/>
  <c r="F3" i="3"/>
  <c r="F3" i="7"/>
  <c r="F4" i="13"/>
  <c r="H4" i="13" s="1"/>
  <c r="F6" i="14"/>
  <c r="H6" i="14" s="1"/>
  <c r="D31" i="15"/>
  <c r="F6" i="15"/>
  <c r="H6" i="15" s="1"/>
  <c r="F14" i="15"/>
  <c r="H14" i="15" s="1"/>
  <c r="F16" i="15"/>
  <c r="H16" i="15" s="1"/>
  <c r="E29" i="16"/>
  <c r="F3" i="18"/>
  <c r="D7" i="7"/>
  <c r="F12" i="14"/>
  <c r="H12" i="14" s="1"/>
  <c r="D37" i="17"/>
  <c r="E37" i="17"/>
  <c r="F10" i="15"/>
  <c r="H10" i="15" s="1"/>
  <c r="F20" i="15"/>
  <c r="H20" i="15" s="1"/>
  <c r="F3" i="17"/>
  <c r="F17" i="15"/>
  <c r="H17" i="15" s="1"/>
  <c r="F25" i="15"/>
  <c r="H25" i="15" s="1"/>
  <c r="D37" i="19"/>
  <c r="F8" i="20"/>
  <c r="F10" i="20"/>
  <c r="H10" i="20" s="1"/>
  <c r="F21" i="20"/>
  <c r="H21" i="20" s="1"/>
  <c r="F3" i="21"/>
  <c r="F13" i="20"/>
  <c r="H13" i="20" s="1"/>
  <c r="G20" i="21"/>
  <c r="G37" i="19"/>
  <c r="E19" i="28" s="1"/>
  <c r="E35" i="28" s="1"/>
  <c r="D28" i="23"/>
  <c r="F3" i="23"/>
  <c r="F3" i="25"/>
  <c r="D18" i="25"/>
  <c r="D32" i="18"/>
  <c r="E23" i="20"/>
  <c r="D30" i="22"/>
  <c r="F3" i="22"/>
  <c r="D18" i="24"/>
  <c r="F3" i="24"/>
  <c r="D20" i="21"/>
  <c r="D23" i="20"/>
  <c r="F15" i="20"/>
  <c r="H15" i="20" s="1"/>
  <c r="E36" i="28" l="1"/>
  <c r="E32" i="28"/>
  <c r="E27" i="28"/>
  <c r="E29" i="28" s="1"/>
  <c r="F18" i="25"/>
  <c r="F25" i="28" s="1"/>
  <c r="G25" i="28" s="1"/>
  <c r="I15" i="8"/>
  <c r="I17" i="10"/>
  <c r="I8" i="3"/>
  <c r="I15" i="14"/>
  <c r="D27" i="27"/>
  <c r="H3" i="9"/>
  <c r="F11" i="9"/>
  <c r="I19" i="13"/>
  <c r="I29" i="16"/>
  <c r="I11" i="9"/>
  <c r="I32" i="18"/>
  <c r="I29" i="12"/>
  <c r="F11" i="4"/>
  <c r="F4" i="28" s="1"/>
  <c r="I11" i="4"/>
  <c r="I11" i="5"/>
  <c r="I18" i="24"/>
  <c r="I7" i="7"/>
  <c r="I31" i="15"/>
  <c r="I38" i="11"/>
  <c r="I37" i="19"/>
  <c r="I18" i="25"/>
  <c r="I23" i="20"/>
  <c r="I28" i="23"/>
  <c r="I30" i="22"/>
  <c r="I37" i="17"/>
  <c r="I20" i="21"/>
  <c r="F15" i="8"/>
  <c r="F8" i="28" s="1"/>
  <c r="F17" i="10"/>
  <c r="F10" i="28" s="1"/>
  <c r="H3" i="8"/>
  <c r="F37" i="19"/>
  <c r="F19" i="28" s="1"/>
  <c r="F29" i="16"/>
  <c r="F16" i="28" s="1"/>
  <c r="H3" i="3"/>
  <c r="F8" i="3"/>
  <c r="F3" i="28" s="1"/>
  <c r="F38" i="11"/>
  <c r="F11" i="28" s="1"/>
  <c r="H3" i="11"/>
  <c r="H3" i="4"/>
  <c r="F18" i="24"/>
  <c r="F24" i="28" s="1"/>
  <c r="H3" i="24"/>
  <c r="F15" i="14"/>
  <c r="F14" i="28" s="1"/>
  <c r="F29" i="12"/>
  <c r="F12" i="28" s="1"/>
  <c r="H3" i="12"/>
  <c r="F19" i="13"/>
  <c r="F13" i="28" s="1"/>
  <c r="H3" i="6"/>
  <c r="F15" i="6"/>
  <c r="F6" i="28" s="1"/>
  <c r="F20" i="21"/>
  <c r="F21" i="28" s="1"/>
  <c r="H3" i="21"/>
  <c r="H3" i="15"/>
  <c r="F31" i="15"/>
  <c r="F15" i="28" s="1"/>
  <c r="F32" i="18"/>
  <c r="F18" i="28" s="1"/>
  <c r="H3" i="18"/>
  <c r="H3" i="5"/>
  <c r="F11" i="5"/>
  <c r="F5" i="28" s="1"/>
  <c r="H3" i="25"/>
  <c r="H3" i="17"/>
  <c r="F37" i="17"/>
  <c r="F17" i="28" s="1"/>
  <c r="F30" i="22"/>
  <c r="F22" i="28" s="1"/>
  <c r="H3" i="22"/>
  <c r="F28" i="23"/>
  <c r="F23" i="28" s="1"/>
  <c r="H3" i="23"/>
  <c r="H8" i="20"/>
  <c r="F23" i="20"/>
  <c r="F20" i="28" s="1"/>
  <c r="H3" i="7"/>
  <c r="F7" i="7"/>
  <c r="F7" i="28" s="1"/>
  <c r="F35" i="28" l="1"/>
  <c r="F20" i="27"/>
  <c r="F34" i="28"/>
  <c r="H11" i="9"/>
  <c r="F9" i="28"/>
  <c r="F27" i="28" s="1"/>
  <c r="F33" i="28"/>
  <c r="F36" i="28"/>
  <c r="H29" i="16"/>
  <c r="H15" i="8"/>
  <c r="H17" i="10"/>
  <c r="H37" i="19"/>
  <c r="H7" i="7"/>
  <c r="H30" i="22"/>
  <c r="H31" i="15"/>
  <c r="H20" i="21"/>
  <c r="H19" i="13"/>
  <c r="H11" i="5"/>
  <c r="H15" i="6"/>
  <c r="H15" i="14"/>
  <c r="H23" i="20"/>
  <c r="H29" i="12"/>
  <c r="H38" i="11"/>
  <c r="H11" i="4"/>
  <c r="H37" i="17"/>
  <c r="H28" i="23"/>
  <c r="H18" i="24"/>
  <c r="H8" i="3"/>
  <c r="H18" i="25"/>
  <c r="H32" i="18"/>
  <c r="F29" i="28" l="1"/>
  <c r="G29" i="28" s="1"/>
  <c r="F27" i="27"/>
  <c r="F32" i="28"/>
  <c r="F24" i="27"/>
  <c r="G26" i="27"/>
  <c r="F25" i="27"/>
  <c r="F19" i="27"/>
  <c r="F22" i="27"/>
  <c r="F8" i="27"/>
  <c r="F14" i="27"/>
  <c r="F23" i="27"/>
  <c r="F15" i="27"/>
  <c r="F5" i="27"/>
  <c r="F12" i="27"/>
  <c r="F3" i="27"/>
  <c r="G3" i="27" s="1"/>
  <c r="F6" i="27"/>
  <c r="F13" i="27"/>
  <c r="F10" i="27"/>
  <c r="F9" i="27"/>
  <c r="F7" i="27"/>
  <c r="F4" i="27"/>
  <c r="F16" i="27"/>
  <c r="F17" i="27"/>
  <c r="F18" i="27"/>
  <c r="F11" i="27"/>
  <c r="F21" i="27"/>
  <c r="F36" i="27"/>
  <c r="F33" i="27"/>
  <c r="F34" i="27"/>
  <c r="F32" i="27"/>
  <c r="F35" i="27"/>
  <c r="G3" i="28"/>
  <c r="E24" i="27"/>
  <c r="E25" i="27"/>
  <c r="G4" i="28"/>
  <c r="E19" i="27"/>
  <c r="G5" i="28"/>
  <c r="E22" i="27"/>
  <c r="G6" i="28"/>
  <c r="E8" i="27"/>
  <c r="G7" i="28"/>
  <c r="E14" i="27"/>
  <c r="G8" i="28"/>
  <c r="G9" i="28"/>
  <c r="E23" i="27"/>
  <c r="G10" i="28"/>
  <c r="E15" i="27"/>
  <c r="G11" i="28"/>
  <c r="E5" i="27"/>
  <c r="E12" i="27"/>
  <c r="G12" i="28"/>
  <c r="E3" i="27"/>
  <c r="G13" i="28"/>
  <c r="G14" i="28"/>
  <c r="E6" i="27"/>
  <c r="E13" i="27"/>
  <c r="G15" i="28"/>
  <c r="E10" i="27"/>
  <c r="G16" i="28"/>
  <c r="E9" i="27"/>
  <c r="G17" i="28"/>
  <c r="E7" i="27"/>
  <c r="G18" i="28"/>
  <c r="E4" i="27"/>
  <c r="G19" i="28"/>
  <c r="E16" i="27"/>
  <c r="G20" i="28"/>
  <c r="E17" i="27"/>
  <c r="G21" i="28"/>
  <c r="E18" i="27"/>
  <c r="G22" i="28"/>
  <c r="E11" i="27"/>
  <c r="G23" i="28"/>
  <c r="E21" i="27"/>
  <c r="G24" i="28"/>
  <c r="E20" i="27"/>
  <c r="G20" i="27" s="1"/>
  <c r="G11" i="27" l="1"/>
  <c r="G18" i="27"/>
  <c r="G15" i="27"/>
  <c r="G13" i="27"/>
  <c r="G6" i="27"/>
  <c r="G21" i="27"/>
  <c r="G8" i="27"/>
  <c r="G25" i="27"/>
  <c r="G19" i="27"/>
  <c r="G16" i="27"/>
  <c r="G17" i="27"/>
  <c r="G12" i="27"/>
  <c r="G4" i="27"/>
  <c r="G5" i="27"/>
  <c r="G24" i="27"/>
  <c r="G9" i="27"/>
  <c r="G7" i="27"/>
  <c r="G23" i="27"/>
  <c r="G22" i="27"/>
  <c r="G10" i="27"/>
  <c r="G14" i="27"/>
  <c r="G27" i="28"/>
  <c r="G27" i="27" s="1"/>
  <c r="E27" i="27"/>
  <c r="E29" i="27" s="1"/>
  <c r="E36" i="27"/>
  <c r="G36" i="27" s="1"/>
  <c r="G32" i="28"/>
  <c r="E34" i="27"/>
  <c r="G34" i="27" s="1"/>
  <c r="G34" i="28"/>
  <c r="E35" i="27"/>
  <c r="G35" i="27" s="1"/>
  <c r="G36" i="28"/>
  <c r="E32" i="27"/>
  <c r="G32" i="27" s="1"/>
  <c r="E33" i="27"/>
  <c r="G33" i="27" s="1"/>
  <c r="G33" i="28"/>
  <c r="G35" i="28"/>
</calcChain>
</file>

<file path=xl/sharedStrings.xml><?xml version="1.0" encoding="utf-8"?>
<sst xmlns="http://schemas.openxmlformats.org/spreadsheetml/2006/main" count="1572" uniqueCount="1101">
  <si>
    <t>Unit Number</t>
  </si>
  <si>
    <t>Dist</t>
  </si>
  <si>
    <t>Unit Name</t>
  </si>
  <si>
    <t>Senior</t>
  </si>
  <si>
    <t>Junior</t>
  </si>
  <si>
    <t>Total</t>
  </si>
  <si>
    <t>PUFL</t>
  </si>
  <si>
    <t>IL UNIT 0001</t>
  </si>
  <si>
    <t>Bishop (Lewiston)</t>
  </si>
  <si>
    <t>IL UNIT 0002</t>
  </si>
  <si>
    <t>Peoria</t>
  </si>
  <si>
    <t>IL UNIT 0004</t>
  </si>
  <si>
    <t>Schuyler (Rushville)</t>
  </si>
  <si>
    <t>IL UNIT 0005</t>
  </si>
  <si>
    <t>Harwood (Joliet)</t>
  </si>
  <si>
    <t>IL UNIT 0006</t>
  </si>
  <si>
    <t>McDonough County (Macomb)</t>
  </si>
  <si>
    <t>IL UNIT 0008</t>
  </si>
  <si>
    <t>Wenona</t>
  </si>
  <si>
    <t>IL UNIT 0009</t>
  </si>
  <si>
    <t>Chillicothe</t>
  </si>
  <si>
    <t>IL UNIT 0012</t>
  </si>
  <si>
    <t>Dixon</t>
  </si>
  <si>
    <t>IL UNIT 0013</t>
  </si>
  <si>
    <t>Marne (Plainfield)</t>
  </si>
  <si>
    <t>IL UNIT 0014</t>
  </si>
  <si>
    <t>Clay County (Flora)</t>
  </si>
  <si>
    <t>IL UNIT 0016</t>
  </si>
  <si>
    <t>Orlando C Crowther (Canton)</t>
  </si>
  <si>
    <t>IL UNIT 0017</t>
  </si>
  <si>
    <t>Harold C Hoopes (Ipava)</t>
  </si>
  <si>
    <t>IL UNIT 0018</t>
  </si>
  <si>
    <t>John Olson (Lockport)</t>
  </si>
  <si>
    <t>IL UNIT 0020</t>
  </si>
  <si>
    <t>Jasper (Newton)</t>
  </si>
  <si>
    <t>IL UNIT 0023</t>
  </si>
  <si>
    <t>Watseka</t>
  </si>
  <si>
    <t>IL UNIT 0024</t>
  </si>
  <si>
    <t>Champaign</t>
  </si>
  <si>
    <t>IL UNIT 0025</t>
  </si>
  <si>
    <t>Astoria</t>
  </si>
  <si>
    <t>IL UNIT 0026</t>
  </si>
  <si>
    <t>Carroll Rankin (Vermont)</t>
  </si>
  <si>
    <t>IL UNIT 0027</t>
  </si>
  <si>
    <t>Douglas County (Tuscola)</t>
  </si>
  <si>
    <t>IL UNIT 0028</t>
  </si>
  <si>
    <t>Lawrence</t>
  </si>
  <si>
    <t>IL UNIT 0030</t>
  </si>
  <si>
    <t>Richland (Olney)</t>
  </si>
  <si>
    <t>IL UNIT 0031</t>
  </si>
  <si>
    <t>Kewanee</t>
  </si>
  <si>
    <t>IL UNIT 0032</t>
  </si>
  <si>
    <t>Springfield</t>
  </si>
  <si>
    <t>IL UNIT 0033</t>
  </si>
  <si>
    <t>Ottawa</t>
  </si>
  <si>
    <t>IL UNIT 0035</t>
  </si>
  <si>
    <t>Charles D Looger (Glasford)</t>
  </si>
  <si>
    <t>IL UNIT 0036</t>
  </si>
  <si>
    <t>Des Plaines</t>
  </si>
  <si>
    <t>IL UNIT 0037</t>
  </si>
  <si>
    <t>Quincy</t>
  </si>
  <si>
    <t>IL UNIT 0044</t>
  </si>
  <si>
    <t>William Schaefer (Pekin)</t>
  </si>
  <si>
    <t>IL UNIT 0045</t>
  </si>
  <si>
    <t>Hagberg-Hamlin (Galva)</t>
  </si>
  <si>
    <t>IL UNIT 0051</t>
  </si>
  <si>
    <t>Martin F Vutrick (Westville)</t>
  </si>
  <si>
    <t>IL UNIT 0052</t>
  </si>
  <si>
    <t>Romeoville</t>
  </si>
  <si>
    <t>IL UNIT 0055</t>
  </si>
  <si>
    <t>Joe Williams (Farmer City)</t>
  </si>
  <si>
    <t>IL UNIT 0056</t>
  </si>
  <si>
    <t>Louis E Davis (Bloomington)</t>
  </si>
  <si>
    <t>IL UNIT 0057</t>
  </si>
  <si>
    <t>Elgin</t>
  </si>
  <si>
    <t>IL UNIT 0058</t>
  </si>
  <si>
    <t>George E Hilgard (Belleville)</t>
  </si>
  <si>
    <t>IL UNIT 0066</t>
  </si>
  <si>
    <t>De Kalb</t>
  </si>
  <si>
    <t>IL UNIT 0068</t>
  </si>
  <si>
    <t>Sullivan</t>
  </si>
  <si>
    <t>IL UNIT 0070</t>
  </si>
  <si>
    <t>White Hall</t>
  </si>
  <si>
    <t>IL UNIT 0071</t>
  </si>
  <si>
    <t>Urbana</t>
  </si>
  <si>
    <t>IL UNIT 0072</t>
  </si>
  <si>
    <t>Lancaster-Sdunn (Macon)</t>
  </si>
  <si>
    <t>IL UNIT 0073</t>
  </si>
  <si>
    <t>J Ivan Dappert (Taylorville)</t>
  </si>
  <si>
    <t>IL UNIT 0075</t>
  </si>
  <si>
    <t>Fox River-Geneva</t>
  </si>
  <si>
    <t>IL UNIT 0076</t>
  </si>
  <si>
    <t>Perrottet-Nickerson (Wheaton)</t>
  </si>
  <si>
    <t>IL UNIT 0077</t>
  </si>
  <si>
    <t>Boone (Belvidere)</t>
  </si>
  <si>
    <t>IL UNIT 0079</t>
  </si>
  <si>
    <t>Ruel Neal (LeRoy)</t>
  </si>
  <si>
    <t>IL UNIT 0080</t>
  </si>
  <si>
    <t>Alexander Bradley Burns (Downers Grove)</t>
  </si>
  <si>
    <t>IL UNIT 0081</t>
  </si>
  <si>
    <t>Roy Vanderpool (Shelbyville)</t>
  </si>
  <si>
    <t>IL UNIT 0083</t>
  </si>
  <si>
    <t>Patrick Fegan (Polo)</t>
  </si>
  <si>
    <t>IL UNIT 0084</t>
  </si>
  <si>
    <t xml:space="preserve">Roosevelt - Aurora </t>
  </si>
  <si>
    <t>IL UNIT 0087</t>
  </si>
  <si>
    <t>George L Giles</t>
  </si>
  <si>
    <t>IL UNIT 0088</t>
  </si>
  <si>
    <t>Lawrence Riddle (Mattoon)</t>
  </si>
  <si>
    <t>IL UNIT 0089</t>
  </si>
  <si>
    <t>Fred Herring (Metamora)</t>
  </si>
  <si>
    <t>IL UNIT 0090</t>
  </si>
  <si>
    <t>Clark County (Marshall)</t>
  </si>
  <si>
    <t>IL UNIT 0091</t>
  </si>
  <si>
    <t>Wyoming</t>
  </si>
  <si>
    <t>IL UNIT 0095</t>
  </si>
  <si>
    <t>Crawford-Hale (Vandalia)</t>
  </si>
  <si>
    <t>IL UNIT 0096</t>
  </si>
  <si>
    <t>Cicero</t>
  </si>
  <si>
    <t>IL UNIT 0099</t>
  </si>
  <si>
    <t>Sycamore</t>
  </si>
  <si>
    <t>IL UNIT 0100</t>
  </si>
  <si>
    <t>Washington</t>
  </si>
  <si>
    <t>IL UNIT 0102</t>
  </si>
  <si>
    <t>Lincoln (Deland)</t>
  </si>
  <si>
    <t>IL UNIT 0103</t>
  </si>
  <si>
    <t>Crang-Bennett (Clinton)</t>
  </si>
  <si>
    <t>IL UNIT 0105</t>
  </si>
  <si>
    <t>Castle Williams (Decatur)</t>
  </si>
  <si>
    <t>IL UNIT 0109</t>
  </si>
  <si>
    <t>Indian Creek (Norris City)</t>
  </si>
  <si>
    <t>IL UNIT 0110</t>
  </si>
  <si>
    <t>John C Atchison (Nashville)</t>
  </si>
  <si>
    <t>IL UNIT 0117</t>
  </si>
  <si>
    <t>Cerro Gordo</t>
  </si>
  <si>
    <t>IL UNIT 0120</t>
  </si>
  <si>
    <t>Effingham</t>
  </si>
  <si>
    <t>IL UNIT 0121</t>
  </si>
  <si>
    <t>Fallerans (Aledo)</t>
  </si>
  <si>
    <t>IL UNIT 0122</t>
  </si>
  <si>
    <t>Skinner-Trost (Cullom)</t>
  </si>
  <si>
    <t>IL UNIT 0125</t>
  </si>
  <si>
    <t>Princeton</t>
  </si>
  <si>
    <t>Alton</t>
  </si>
  <si>
    <t>IL UNIT 0127</t>
  </si>
  <si>
    <t>Paul Stout (Murphysboro)</t>
  </si>
  <si>
    <t>IL UNIT 0128</t>
  </si>
  <si>
    <t>Luther B Easley (Salem)</t>
  </si>
  <si>
    <t>IL UNIT 0132</t>
  </si>
  <si>
    <t>David B Reavill (Flat Rock)</t>
  </si>
  <si>
    <t>IL UNIT 0134</t>
  </si>
  <si>
    <t>Morton Grove</t>
  </si>
  <si>
    <t>IL UNIT 0135</t>
  </si>
  <si>
    <t>Hiram J Slifer</t>
  </si>
  <si>
    <t>IL UNIT 0136</t>
  </si>
  <si>
    <t>Marion B Fletcher (Monmouth)</t>
  </si>
  <si>
    <t>IL UNIT 0137</t>
  </si>
  <si>
    <t>Fischer-Sollis (O'Fallon)</t>
  </si>
  <si>
    <t>IL UNIT 0138</t>
  </si>
  <si>
    <t>Havana</t>
  </si>
  <si>
    <t>IL UNIT 0140</t>
  </si>
  <si>
    <t>Farmington</t>
  </si>
  <si>
    <t>IL UNIT 0141</t>
  </si>
  <si>
    <t>Jefferson (Mt. Vernon)</t>
  </si>
  <si>
    <t>IL UNIT 0145</t>
  </si>
  <si>
    <t xml:space="preserve">Highland Park </t>
  </si>
  <si>
    <t>IL UNIT 0147</t>
  </si>
  <si>
    <t>Williamson (Marion)</t>
  </si>
  <si>
    <t>IL UNIT 0150</t>
  </si>
  <si>
    <t>Prairie (Paxton)</t>
  </si>
  <si>
    <t>IL UNIT 0152</t>
  </si>
  <si>
    <t>Pittsfield</t>
  </si>
  <si>
    <t>IL UNIT 0166</t>
  </si>
  <si>
    <t>Joseph M Sesterhenn</t>
  </si>
  <si>
    <t>IL UNIT 0167</t>
  </si>
  <si>
    <t>George Hart (Harrisburg)</t>
  </si>
  <si>
    <t>IL UNIT 0168</t>
  </si>
  <si>
    <t>Kerr-Mize (Pana)</t>
  </si>
  <si>
    <t>IL UNIT 0169</t>
  </si>
  <si>
    <t>Eldorado</t>
  </si>
  <si>
    <t>IL UNIT 0174</t>
  </si>
  <si>
    <t>J A Folwell (Forrest)</t>
  </si>
  <si>
    <t>IL UNIT 0176</t>
  </si>
  <si>
    <t>Anthony Wayne (Fairfield)</t>
  </si>
  <si>
    <t>IL UNIT 0178</t>
  </si>
  <si>
    <t>Louis Phares (Villa Ridge)</t>
  </si>
  <si>
    <t>IL UNIT 0181</t>
  </si>
  <si>
    <t>Brown-Miller, Inc. (Sandwich)</t>
  </si>
  <si>
    <t>IL UNIT 0187</t>
  </si>
  <si>
    <t>T H B (Elmhurst)</t>
  </si>
  <si>
    <t>IL UNIT 0189</t>
  </si>
  <si>
    <t>James Harvey Scott (Alexis)</t>
  </si>
  <si>
    <t>IL UNIT 0191</t>
  </si>
  <si>
    <t>Lester J Smith (Wilmington)</t>
  </si>
  <si>
    <t>IL UNIT 0192</t>
  </si>
  <si>
    <t>Kishwaukee (Marengo)</t>
  </si>
  <si>
    <t>IL UNIT 0193</t>
  </si>
  <si>
    <t>Fickbohm-Hissem (Galena)</t>
  </si>
  <si>
    <t>IL UNIT 0197</t>
  </si>
  <si>
    <t>Eugene J Barloga (Pecatonica)</t>
  </si>
  <si>
    <t>IL UNIT 0199</t>
  </si>
  <si>
    <t>Edwardsville</t>
  </si>
  <si>
    <t>IL UNIT 0203</t>
  </si>
  <si>
    <t>Dornblaser (Georgetown)</t>
  </si>
  <si>
    <t>IL UNIT 0207</t>
  </si>
  <si>
    <t>Chicago Police</t>
  </si>
  <si>
    <t>IL UNIT 0208</t>
  </si>
  <si>
    <t>Merle Guild</t>
  </si>
  <si>
    <t>IL UNIT 0209</t>
  </si>
  <si>
    <t>Philip Cafagna (Byron)</t>
  </si>
  <si>
    <t>IL UNIT 0210</t>
  </si>
  <si>
    <t>Curtis G Redden (Danville)</t>
  </si>
  <si>
    <t>IL UNIT 0211</t>
  </si>
  <si>
    <t>Paris</t>
  </si>
  <si>
    <t>IL UNIT 0214</t>
  </si>
  <si>
    <t>Northern Madison Cty (Bethalto)</t>
  </si>
  <si>
    <t>IL UNIT 0219</t>
  </si>
  <si>
    <t>Oblong</t>
  </si>
  <si>
    <t>IL UNIT 0222</t>
  </si>
  <si>
    <t>Barry</t>
  </si>
  <si>
    <t>IL UNIT 0224</t>
  </si>
  <si>
    <t>Carmi</t>
  </si>
  <si>
    <t>IL UNIT 0227</t>
  </si>
  <si>
    <t>East Moline</t>
  </si>
  <si>
    <t>IL UNIT 0231</t>
  </si>
  <si>
    <t>William Mckinley</t>
  </si>
  <si>
    <t>IL UNIT 0233</t>
  </si>
  <si>
    <t>Ralph G Mcilwain (Okawville)</t>
  </si>
  <si>
    <t>IL UNIT 0235</t>
  </si>
  <si>
    <t>Marseilles</t>
  </si>
  <si>
    <t>IL UNIT 0236</t>
  </si>
  <si>
    <t xml:space="preserve">Elvin J Carey </t>
  </si>
  <si>
    <t>IL UNIT 0237</t>
  </si>
  <si>
    <t>Thomas Larkin (Oglesby)</t>
  </si>
  <si>
    <t>IL UNIT 0244</t>
  </si>
  <si>
    <t>Martin H Suntken (Sibley)</t>
  </si>
  <si>
    <t>IL UNIT 0246</t>
  </si>
  <si>
    <t>Moline</t>
  </si>
  <si>
    <t>IL UNIT 0249</t>
  </si>
  <si>
    <t>Raymond Baxter (Woodson)</t>
  </si>
  <si>
    <t>IL UNIT 0250</t>
  </si>
  <si>
    <t>Hinsdale</t>
  </si>
  <si>
    <t>IL UNIT 0252</t>
  </si>
  <si>
    <t>Timmermann-Benhoff (Breese)</t>
  </si>
  <si>
    <t>IL UNIT 0253</t>
  </si>
  <si>
    <t>Paul C Hoffman (Richmond)</t>
  </si>
  <si>
    <t>IL UNIT 0254</t>
  </si>
  <si>
    <t>Illini (Magnolia)</t>
  </si>
  <si>
    <t>IL UNIT 0255</t>
  </si>
  <si>
    <t>Orion</t>
  </si>
  <si>
    <t>IL UNIT 0256</t>
  </si>
  <si>
    <t>Commodore Barry</t>
  </si>
  <si>
    <t>IL UNIT 0257</t>
  </si>
  <si>
    <t>Zue-Vandeveer (Stonington)</t>
  </si>
  <si>
    <t>IL UNIT 0262</t>
  </si>
  <si>
    <t>Waverly</t>
  </si>
  <si>
    <t>IL UNIT 0263</t>
  </si>
  <si>
    <t>Logan (Lincoln)</t>
  </si>
  <si>
    <t>IL UNIT 0264</t>
  </si>
  <si>
    <t>Mckinlock (Lake Forest)</t>
  </si>
  <si>
    <t>IL UNIT 0271</t>
  </si>
  <si>
    <t>Darius-Girenas</t>
  </si>
  <si>
    <t>IL UNIT 0278</t>
  </si>
  <si>
    <t>Arthur J Quick (Divernon)</t>
  </si>
  <si>
    <t>IL UNIT 0279</t>
  </si>
  <si>
    <t>Edward F Brennan Memorial Home (Jacksonville)</t>
  </si>
  <si>
    <t>IL UNIT 0280</t>
  </si>
  <si>
    <t>Stanley Mccollum (Benton)</t>
  </si>
  <si>
    <t>IL UNIT 0281</t>
  </si>
  <si>
    <t>Homer Dahringer (Waukegan)</t>
  </si>
  <si>
    <t>IL UNIT 0285</t>
  </si>
  <si>
    <t>Ralph M Noble (Galesburg)</t>
  </si>
  <si>
    <t>IL UNIT 0286</t>
  </si>
  <si>
    <t>Clayton</t>
  </si>
  <si>
    <t>IL UNIT 0287</t>
  </si>
  <si>
    <t>Rantoul</t>
  </si>
  <si>
    <t>IL UNIT 0289</t>
  </si>
  <si>
    <t>Liberty (Strasburg)</t>
  </si>
  <si>
    <t>IL UNIT 0290</t>
  </si>
  <si>
    <t>Homer</t>
  </si>
  <si>
    <t>IL UNIT 0294</t>
  </si>
  <si>
    <t>Morris</t>
  </si>
  <si>
    <t>IL UNIT 0296</t>
  </si>
  <si>
    <t>Sterling</t>
  </si>
  <si>
    <t>IL UNIT 0297</t>
  </si>
  <si>
    <t>Gittings-Sandine (Dallas City)</t>
  </si>
  <si>
    <t>IL UNIT 0299</t>
  </si>
  <si>
    <t>Triple Star (Raymond)</t>
  </si>
  <si>
    <t>IL UNIT 0300</t>
  </si>
  <si>
    <t>West Chicago</t>
  </si>
  <si>
    <t>IL UNIT 0306</t>
  </si>
  <si>
    <t>Overton P Morris (Metropolis)</t>
  </si>
  <si>
    <t>IL UNIT 0307</t>
  </si>
  <si>
    <t>Venice-Madison</t>
  </si>
  <si>
    <t>IL UNIT 0317</t>
  </si>
  <si>
    <t>Roy Ireland (Oconee)</t>
  </si>
  <si>
    <t>IL UNIT 0318</t>
  </si>
  <si>
    <t>Morton</t>
  </si>
  <si>
    <t>IL UNIT 0321</t>
  </si>
  <si>
    <t>Poelker (New Baden)</t>
  </si>
  <si>
    <t>IL UNIT 0323</t>
  </si>
  <si>
    <t>Henry</t>
  </si>
  <si>
    <t>IL UNIT 0325</t>
  </si>
  <si>
    <t>Diesen-Winkler (Germantown)</t>
  </si>
  <si>
    <t>IL UNIT 0329</t>
  </si>
  <si>
    <t>Libertyville</t>
  </si>
  <si>
    <t>IL UNIT 0330</t>
  </si>
  <si>
    <t>Calumet Memorial</t>
  </si>
  <si>
    <t>IL UNIT 0332</t>
  </si>
  <si>
    <t>Walter Graham (Rockton)</t>
  </si>
  <si>
    <t>IL UNIT 0337</t>
  </si>
  <si>
    <t>Bayard Brown (Genoa)</t>
  </si>
  <si>
    <t>IL UNIT 0340</t>
  </si>
  <si>
    <t>Jefferson-Horton</t>
  </si>
  <si>
    <t>IL UNIT 0341</t>
  </si>
  <si>
    <t>Gresham-Crutchley (Atlanta)</t>
  </si>
  <si>
    <t>IL UNIT 0342</t>
  </si>
  <si>
    <t>St Charles</t>
  </si>
  <si>
    <t>IL UNIT 0344</t>
  </si>
  <si>
    <t>Townsend F Dodd (Anna)</t>
  </si>
  <si>
    <t>IL UNIT 0347</t>
  </si>
  <si>
    <t>John A Logan (Carterville)</t>
  </si>
  <si>
    <t>IL UNIT 0350</t>
  </si>
  <si>
    <t>Shearer (Geneso)</t>
  </si>
  <si>
    <t>IL UNIT 0354</t>
  </si>
  <si>
    <t>IL UNIT 0364</t>
  </si>
  <si>
    <t>Marion Oshel (Carrier Mills)</t>
  </si>
  <si>
    <t>IL UNIT 0365</t>
  </si>
  <si>
    <t>Leighton Evatt (Collinsville)</t>
  </si>
  <si>
    <t>IL UNIT 0367</t>
  </si>
  <si>
    <t>Danforth</t>
  </si>
  <si>
    <t>IL UNIT 0369</t>
  </si>
  <si>
    <t>Roth-Williams (Hume)</t>
  </si>
  <si>
    <t>IL UNIT 0371</t>
  </si>
  <si>
    <t>Williamsfield</t>
  </si>
  <si>
    <t>IL UNIT 0373</t>
  </si>
  <si>
    <t>Roodhouse</t>
  </si>
  <si>
    <t>IL UNIT 0374</t>
  </si>
  <si>
    <t>Mt Sterling</t>
  </si>
  <si>
    <t>IL UNIT 0381</t>
  </si>
  <si>
    <t>Harry E Wiles (Abington)</t>
  </si>
  <si>
    <t>IL UNIT 0382</t>
  </si>
  <si>
    <t>Delavan</t>
  </si>
  <si>
    <t>IL UNIT 0384</t>
  </si>
  <si>
    <t>Ira Owen Kreager (Hoopeston)</t>
  </si>
  <si>
    <t>IL UNIT 0386</t>
  </si>
  <si>
    <t>Virden</t>
  </si>
  <si>
    <t>IL UNIT 0388</t>
  </si>
  <si>
    <t>South Shore</t>
  </si>
  <si>
    <t>IL UNIT 0391</t>
  </si>
  <si>
    <t>Lombard</t>
  </si>
  <si>
    <t>IL UNIT 0392</t>
  </si>
  <si>
    <t>Peotone</t>
  </si>
  <si>
    <t>IL UNIT 0395</t>
  </si>
  <si>
    <t>Leon Burson (Plano)</t>
  </si>
  <si>
    <t>IL UNIT 0396</t>
  </si>
  <si>
    <t>Edwin Alexander (Sparta)</t>
  </si>
  <si>
    <t>IL UNIT 0398</t>
  </si>
  <si>
    <t>Hazel Crest</t>
  </si>
  <si>
    <t>IL UNIT 0402</t>
  </si>
  <si>
    <t>Fulton</t>
  </si>
  <si>
    <t>IL UNIT 0408</t>
  </si>
  <si>
    <t>Lauridsen (Chebanse)</t>
  </si>
  <si>
    <t>IL UNIT 0409</t>
  </si>
  <si>
    <t>Clarence Bixler (Findley)</t>
  </si>
  <si>
    <t>IL UNIT 0416</t>
  </si>
  <si>
    <t>Toulon</t>
  </si>
  <si>
    <t>IL UNIT 0417</t>
  </si>
  <si>
    <t>Cambridge</t>
  </si>
  <si>
    <t>IL UNIT 0423</t>
  </si>
  <si>
    <t>Wabash (Mt. Carmel)</t>
  </si>
  <si>
    <t>IL UNIT 0425</t>
  </si>
  <si>
    <t>Moncravie (Irving)</t>
  </si>
  <si>
    <t>IL UNIT 0427</t>
  </si>
  <si>
    <t>David Humphrey Daniel (Saybrook)</t>
  </si>
  <si>
    <t>IL UNIT 0429</t>
  </si>
  <si>
    <t>Community (Lovington)</t>
  </si>
  <si>
    <t>IL UNIT 0432</t>
  </si>
  <si>
    <t>Hickerson (Buckley)</t>
  </si>
  <si>
    <t>IL UNIT 0433</t>
  </si>
  <si>
    <t>Sidney</t>
  </si>
  <si>
    <t>IL UNIT 0435</t>
  </si>
  <si>
    <t>Harry G Seaton (Glen Carbon)</t>
  </si>
  <si>
    <t>IL UNIT 0439</t>
  </si>
  <si>
    <t>Lee Iten (Highland)</t>
  </si>
  <si>
    <t>IL UNIT 0445</t>
  </si>
  <si>
    <t>Bradford</t>
  </si>
  <si>
    <t>IL UNIT 0446</t>
  </si>
  <si>
    <t>George M Nelms (Centralia)</t>
  </si>
  <si>
    <t>IL UNIT 0447</t>
  </si>
  <si>
    <t>Ryman-Fuiten (Mount Pulaski)</t>
  </si>
  <si>
    <t>IL UNIT 0451</t>
  </si>
  <si>
    <t>Flynn-Eick (Emington)</t>
  </si>
  <si>
    <t>IL UNIT 0452</t>
  </si>
  <si>
    <t>Brimfield</t>
  </si>
  <si>
    <t>IL UNIT 0453</t>
  </si>
  <si>
    <t>Poths-Lavelle (Amboy)</t>
  </si>
  <si>
    <t>IL UNIT 0454</t>
  </si>
  <si>
    <t>Benson</t>
  </si>
  <si>
    <t>IL UNIT 0456</t>
  </si>
  <si>
    <t>Flanagan</t>
  </si>
  <si>
    <t>IL UNIT 0457</t>
  </si>
  <si>
    <t>Kasal (Seneca)</t>
  </si>
  <si>
    <t>IL UNIT 0458</t>
  </si>
  <si>
    <t>Votaw-Swank (Neoga)</t>
  </si>
  <si>
    <t>IL UNIT 0460</t>
  </si>
  <si>
    <t>Anderson Scroggins (Ramsey)</t>
  </si>
  <si>
    <t>IL UNIT 0464</t>
  </si>
  <si>
    <t>Wickler-Copeland (Warren)</t>
  </si>
  <si>
    <t>IL UNIT 0465</t>
  </si>
  <si>
    <t>Andover</t>
  </si>
  <si>
    <t>IL UNIT 0466</t>
  </si>
  <si>
    <t>Eureka</t>
  </si>
  <si>
    <t>IL UNIT 0474</t>
  </si>
  <si>
    <t>Rehfeldt-Meyer</t>
  </si>
  <si>
    <t>IL UNIT 0477</t>
  </si>
  <si>
    <t>Chrisman</t>
  </si>
  <si>
    <t>IL UNIT 0479</t>
  </si>
  <si>
    <t>Arthur</t>
  </si>
  <si>
    <t>IL UNIT 0480</t>
  </si>
  <si>
    <t>Beisner-Brueggemann-Knop (Steeleville)</t>
  </si>
  <si>
    <t>IL UNIT 0485</t>
  </si>
  <si>
    <t>Prairie Du Pont (Dupo)</t>
  </si>
  <si>
    <t>IL UNIT 0489</t>
  </si>
  <si>
    <t>Yorkville</t>
  </si>
  <si>
    <t>IL UNIT 0491</t>
  </si>
  <si>
    <t>McHenry</t>
  </si>
  <si>
    <t>IL UNIT 0492</t>
  </si>
  <si>
    <t>Worthey (Jerseyville)</t>
  </si>
  <si>
    <t>IL UNIT 0499</t>
  </si>
  <si>
    <t>Speicher (Gilman)</t>
  </si>
  <si>
    <t>IL UNIT 0500</t>
  </si>
  <si>
    <t>Bellwood</t>
  </si>
  <si>
    <t>IL UNIT 0503</t>
  </si>
  <si>
    <t>Iroquois (Loda)</t>
  </si>
  <si>
    <t>IL UNIT 0506</t>
  </si>
  <si>
    <t>Emden</t>
  </si>
  <si>
    <t>IL UNIT 0507</t>
  </si>
  <si>
    <t>Bethany</t>
  </si>
  <si>
    <t>IL UNIT 0512</t>
  </si>
  <si>
    <t>Grobengeiser-Fischer (Altamont)</t>
  </si>
  <si>
    <t>IL UNIT 0515</t>
  </si>
  <si>
    <t>Martinsville</t>
  </si>
  <si>
    <t>IL UNIT 0521</t>
  </si>
  <si>
    <t>Steger</t>
  </si>
  <si>
    <t>IL UNIT 0527</t>
  </si>
  <si>
    <t>Cissna Park</t>
  </si>
  <si>
    <t>IL UNIT 0528</t>
  </si>
  <si>
    <t>Christopher</t>
  </si>
  <si>
    <t>IL UNIT 0530</t>
  </si>
  <si>
    <t>Harvey Stunkard (Sidell)</t>
  </si>
  <si>
    <t>IL UNIT 0531</t>
  </si>
  <si>
    <t>Saunemin Verdun</t>
  </si>
  <si>
    <t>IL UNIT 0533</t>
  </si>
  <si>
    <t>Russell Smith (Cuba)</t>
  </si>
  <si>
    <t>IL UNIT 0543</t>
  </si>
  <si>
    <t>Edgar R Rogier (Patoka)</t>
  </si>
  <si>
    <t>IL UNIT 0546</t>
  </si>
  <si>
    <t>Miles S Sturgeon (Woodhull)</t>
  </si>
  <si>
    <t>IL UNIT 0549</t>
  </si>
  <si>
    <t>James H Hamill (Earlville)</t>
  </si>
  <si>
    <t>IL UNIT 0550</t>
  </si>
  <si>
    <t>Locklar-Smith (Earlville)</t>
  </si>
  <si>
    <t>IL UNIT 0554</t>
  </si>
  <si>
    <t>Guy Baird (Carlinville)</t>
  </si>
  <si>
    <t>IL UNIT 0559</t>
  </si>
  <si>
    <t>William Frank Earnest (Champaign)</t>
  </si>
  <si>
    <t>IL UNIT 0564</t>
  </si>
  <si>
    <t>Worden</t>
  </si>
  <si>
    <t>IL UNIT 0566</t>
  </si>
  <si>
    <t>Nichols-Goleman-Boggs (Greenup)</t>
  </si>
  <si>
    <t>IL UNIT 0568</t>
  </si>
  <si>
    <t>Lee Lowery (Gibson City)</t>
  </si>
  <si>
    <t>IL UNIT 0569</t>
  </si>
  <si>
    <t>Milan</t>
  </si>
  <si>
    <t>IL UNIT 0570</t>
  </si>
  <si>
    <t>Leland</t>
  </si>
  <si>
    <t>IL UNIT 0573</t>
  </si>
  <si>
    <t>Burger-Benedict (Mc Lean)</t>
  </si>
  <si>
    <t>IL UNIT 0574</t>
  </si>
  <si>
    <t>Tampico</t>
  </si>
  <si>
    <t>IL UNIT 0577</t>
  </si>
  <si>
    <t>Sprague-Inman (Lena)</t>
  </si>
  <si>
    <t>IL UNIT 0578</t>
  </si>
  <si>
    <t>Partridge (Bunker Hill)</t>
  </si>
  <si>
    <t>IL UNIT 0581</t>
  </si>
  <si>
    <t>Columbia</t>
  </si>
  <si>
    <t>IL UNIT 0585</t>
  </si>
  <si>
    <t>St Mihiel (Shawneetown)</t>
  </si>
  <si>
    <t>IL UNIT 0588</t>
  </si>
  <si>
    <t>Gibb (Piper City)</t>
  </si>
  <si>
    <t>IL UNIT 0589</t>
  </si>
  <si>
    <t>Warrenville</t>
  </si>
  <si>
    <t>IL UNIT 0590</t>
  </si>
  <si>
    <t>Albion-Browns</t>
  </si>
  <si>
    <t>IL UNIT 0593</t>
  </si>
  <si>
    <t>Walter Guede (Lacon)</t>
  </si>
  <si>
    <t>IL UNIT 0595</t>
  </si>
  <si>
    <t>Mclain-Glover (Equality)</t>
  </si>
  <si>
    <t>IL UNIT 0604</t>
  </si>
  <si>
    <t>Arenzville</t>
  </si>
  <si>
    <t>IL UNIT 0611</t>
  </si>
  <si>
    <t>Wilbur Braughton (Stewardson)</t>
  </si>
  <si>
    <t>IL UNIT 0613</t>
  </si>
  <si>
    <t>Walter Clemons (Chatsworth)</t>
  </si>
  <si>
    <t>IL UNIT 0614</t>
  </si>
  <si>
    <t>Lawson Babbitt (Roseville)</t>
  </si>
  <si>
    <t>IL UNIT 0615</t>
  </si>
  <si>
    <t>Tinley Park</t>
  </si>
  <si>
    <t>IL UNIT 0617</t>
  </si>
  <si>
    <t>Witt-Webber-Carrell (Arrowsmith)</t>
  </si>
  <si>
    <t>IL UNIT 0620</t>
  </si>
  <si>
    <t>Albert Parker (Bement)</t>
  </si>
  <si>
    <t>IL UNIT 0622</t>
  </si>
  <si>
    <t>Joseph Park (Prairie DuRocher)</t>
  </si>
  <si>
    <t>IL UNIT 0623</t>
  </si>
  <si>
    <t>Paul Revere</t>
  </si>
  <si>
    <t>IL UNIT 0624</t>
  </si>
  <si>
    <t>Carl E Miller (Heyworth)</t>
  </si>
  <si>
    <t>IL UNIT 0626</t>
  </si>
  <si>
    <t>Broadview-Hillside</t>
  </si>
  <si>
    <t>IL UNIT 0630</t>
  </si>
  <si>
    <t>Elburn</t>
  </si>
  <si>
    <t>IL UNIT 0632</t>
  </si>
  <si>
    <t>Harrell-Mager (Batchtown)</t>
  </si>
  <si>
    <t>IL UNIT 0634</t>
  </si>
  <si>
    <t>St Joseph</t>
  </si>
  <si>
    <t>IL UNIT 0635</t>
  </si>
  <si>
    <t>Carl S. Martin (Normal)</t>
  </si>
  <si>
    <t>IL UNIT 0636</t>
  </si>
  <si>
    <t>Calhoun (Hardin)</t>
  </si>
  <si>
    <t>IL UNIT 0640</t>
  </si>
  <si>
    <t>Blentlinger-Tournear (Liberty)</t>
  </si>
  <si>
    <t>IL UNIT 0641</t>
  </si>
  <si>
    <t>Wagner-Davis (Roberts)</t>
  </si>
  <si>
    <t>IL UNIT 0643</t>
  </si>
  <si>
    <t>Peters (Ashkum)</t>
  </si>
  <si>
    <t>IL UNIT 0644</t>
  </si>
  <si>
    <t>Roy Miller (Fairview)</t>
  </si>
  <si>
    <t>IL UNIT 0645</t>
  </si>
  <si>
    <t>Herrin Prairie</t>
  </si>
  <si>
    <t>IL UNIT 0647</t>
  </si>
  <si>
    <t>Roy Mitchell (DuQuoin)</t>
  </si>
  <si>
    <t>IL UNIT 0648</t>
  </si>
  <si>
    <t>Whalen-Hill (Grafton)</t>
  </si>
  <si>
    <t>IL UNIT 0650</t>
  </si>
  <si>
    <t>Kelso M Garver (Mansfield)</t>
  </si>
  <si>
    <t>IL UNIT 0654</t>
  </si>
  <si>
    <t>Waterman</t>
  </si>
  <si>
    <t>IL UNIT 0661</t>
  </si>
  <si>
    <t>Washburn</t>
  </si>
  <si>
    <t>IL UNIT 0663</t>
  </si>
  <si>
    <t>Danner-Madsen (Gardner)</t>
  </si>
  <si>
    <t>IL UNIT 0665</t>
  </si>
  <si>
    <t>Bussong-Mersinger (St. Jacob)</t>
  </si>
  <si>
    <t>IL UNIT 0673</t>
  </si>
  <si>
    <t>Huntley</t>
  </si>
  <si>
    <t>IL UNIT 0675</t>
  </si>
  <si>
    <t>Oswego</t>
  </si>
  <si>
    <t>IL UNIT 0676</t>
  </si>
  <si>
    <t>Gold Star (Durand)</t>
  </si>
  <si>
    <t>IL UNIT 0680</t>
  </si>
  <si>
    <t>Haderer-Eineke (Hampshire)</t>
  </si>
  <si>
    <t>IL UNIT 0682</t>
  </si>
  <si>
    <t>Ralph Parker (Warsaw)</t>
  </si>
  <si>
    <t>IL UNIT 0683</t>
  </si>
  <si>
    <t>Henry Schmitz (St. Libory)</t>
  </si>
  <si>
    <t>IL UNIT 0685</t>
  </si>
  <si>
    <t>Francis Pohlman (Brussels)</t>
  </si>
  <si>
    <t>IL UNIT 0687</t>
  </si>
  <si>
    <t>Stickney</t>
  </si>
  <si>
    <t>IL UNIT 0690</t>
  </si>
  <si>
    <t>Palatine</t>
  </si>
  <si>
    <t>IL UNIT 0691</t>
  </si>
  <si>
    <t>Midlothian</t>
  </si>
  <si>
    <t>IL UNIT 0694</t>
  </si>
  <si>
    <t>Chandler (Chandlerville)</t>
  </si>
  <si>
    <t>IL UNIT 0697</t>
  </si>
  <si>
    <t xml:space="preserve">Edward Schultz </t>
  </si>
  <si>
    <t>IL UNIT 0699</t>
  </si>
  <si>
    <t>Emil Scheive</t>
  </si>
  <si>
    <t>IL UNIT 0700</t>
  </si>
  <si>
    <t>Tracy Smith (Thawville)</t>
  </si>
  <si>
    <t>IL UNIT 0702</t>
  </si>
  <si>
    <t>Becker-Reding (Marine)</t>
  </si>
  <si>
    <t>IL UNIT 0703</t>
  </si>
  <si>
    <t>Lake Region (Fox Lake)</t>
  </si>
  <si>
    <t>IL UNIT 0710</t>
  </si>
  <si>
    <t>Tobias Bilyeu (New Douglas)</t>
  </si>
  <si>
    <t>IL UNIT 0714</t>
  </si>
  <si>
    <t>Odonnell-Eddy-Floss</t>
  </si>
  <si>
    <t>IL UNIT 0715</t>
  </si>
  <si>
    <t>Porter Bell (New Holland)</t>
  </si>
  <si>
    <t>IL UNIT 0720</t>
  </si>
  <si>
    <t>Ewert-Kline (Orangeville)</t>
  </si>
  <si>
    <t>IL UNIT 0721</t>
  </si>
  <si>
    <t>Leslie-Reddick (Morrisonville)</t>
  </si>
  <si>
    <t>IL UNIT 0724</t>
  </si>
  <si>
    <t>Charles Decrane (Atkinson)</t>
  </si>
  <si>
    <t>IL UNIT 0725</t>
  </si>
  <si>
    <t>Garrett-Baldridge (Windsor)</t>
  </si>
  <si>
    <t>IL UNIT 0735</t>
  </si>
  <si>
    <t>Argo-Summit</t>
  </si>
  <si>
    <t>IL UNIT 0737</t>
  </si>
  <si>
    <t>Olson Bute Malone (Kempton)</t>
  </si>
  <si>
    <t>IL UNIT 0738</t>
  </si>
  <si>
    <t>Deerfield</t>
  </si>
  <si>
    <t>IL UNIT 0739</t>
  </si>
  <si>
    <t>Chadwick</t>
  </si>
  <si>
    <t>IL UNIT 0748</t>
  </si>
  <si>
    <t>Antioch</t>
  </si>
  <si>
    <t>IL UNIT 0749</t>
  </si>
  <si>
    <t>Harry W Philblad (Knoxville)</t>
  </si>
  <si>
    <t>IL UNIT 0752</t>
  </si>
  <si>
    <t>Harold N Shank (Cornell)</t>
  </si>
  <si>
    <t>IL UNIT 0755</t>
  </si>
  <si>
    <t>Manteno</t>
  </si>
  <si>
    <t>IL UNIT 0759</t>
  </si>
  <si>
    <t>Chatham</t>
  </si>
  <si>
    <t>IL UNIT 0764</t>
  </si>
  <si>
    <t>Wiley-Mumford (Toledo)</t>
  </si>
  <si>
    <t>IL UNIT 0765</t>
  </si>
  <si>
    <t>Henderson County (Stronghurst)</t>
  </si>
  <si>
    <t>IL UNIT 0766</t>
  </si>
  <si>
    <t>Bradley</t>
  </si>
  <si>
    <t>IL UNIT 0770</t>
  </si>
  <si>
    <t>James Reeder (Atwood)</t>
  </si>
  <si>
    <t>IL UNIT 0771</t>
  </si>
  <si>
    <t>Gurnee</t>
  </si>
  <si>
    <t>IL UNIT 0776</t>
  </si>
  <si>
    <t>Davis-Busby (Catlin)</t>
  </si>
  <si>
    <t>IL UNIT 0791</t>
  </si>
  <si>
    <t>George William Benjamin</t>
  </si>
  <si>
    <t>IL UNIT 0794</t>
  </si>
  <si>
    <t>East Alton</t>
  </si>
  <si>
    <t>IL UNIT 0795</t>
  </si>
  <si>
    <t>Herscher</t>
  </si>
  <si>
    <t>IL UNIT 0798</t>
  </si>
  <si>
    <t>Fox Valley (Aurora)</t>
  </si>
  <si>
    <t>IL UNIT 0806</t>
  </si>
  <si>
    <t>Billy Caldwell</t>
  </si>
  <si>
    <t>IL UNIT 0809</t>
  </si>
  <si>
    <t>Colonel Otis B Duncan (Springfield)</t>
  </si>
  <si>
    <t>IL UNIT 0823</t>
  </si>
  <si>
    <t>Bear Creek (Ursa)</t>
  </si>
  <si>
    <t>IL UNIT 0838</t>
  </si>
  <si>
    <t>John H Shelton</t>
  </si>
  <si>
    <t>IL UNIT 0839</t>
  </si>
  <si>
    <t>Sarver-Guthrie (Herrick)</t>
  </si>
  <si>
    <t>IL UNIT 0854</t>
  </si>
  <si>
    <t>Evergreen Park</t>
  </si>
  <si>
    <t>IL UNIT 0865</t>
  </si>
  <si>
    <t>Zion-Benton</t>
  </si>
  <si>
    <t>IL UNIT 0867</t>
  </si>
  <si>
    <t>Mundelein</t>
  </si>
  <si>
    <t>IL UNIT 0888</t>
  </si>
  <si>
    <t>Howard H Rohde</t>
  </si>
  <si>
    <t>IL UNIT 0901</t>
  </si>
  <si>
    <t>Valmeyer</t>
  </si>
  <si>
    <t>IL UNIT 0902</t>
  </si>
  <si>
    <t>Rock Falls</t>
  </si>
  <si>
    <t>IL UNIT 0905</t>
  </si>
  <si>
    <t>Edwin Corpin (Kincaid)</t>
  </si>
  <si>
    <t>IL UNIT 0911</t>
  </si>
  <si>
    <t>Wauconda</t>
  </si>
  <si>
    <t>IL UNIT 0913</t>
  </si>
  <si>
    <t>Taylor-Eckhardt (Armington)</t>
  </si>
  <si>
    <t>IL UNIT 0914</t>
  </si>
  <si>
    <t>Louisville</t>
  </si>
  <si>
    <t>IL UNIT 0915</t>
  </si>
  <si>
    <t>Dorie Miller</t>
  </si>
  <si>
    <t xml:space="preserve">IL UNIT 0923 </t>
  </si>
  <si>
    <t>Franklin D. Roosevelt</t>
  </si>
  <si>
    <t>IL UNIT 0931</t>
  </si>
  <si>
    <t>Marion Lee Miller (Towanda)</t>
  </si>
  <si>
    <t>IL UNIT 0932</t>
  </si>
  <si>
    <t>Sainte Marie</t>
  </si>
  <si>
    <t>IL UNIT 0935</t>
  </si>
  <si>
    <t>Manhattan</t>
  </si>
  <si>
    <t>IL UNIT 0937</t>
  </si>
  <si>
    <t>Gem (Smithton)</t>
  </si>
  <si>
    <t>IL UNIT 0938</t>
  </si>
  <si>
    <t>Harold E Russell (Ladd)</t>
  </si>
  <si>
    <t>IL UNIT 0947</t>
  </si>
  <si>
    <t>St Francisville</t>
  </si>
  <si>
    <t>IL UNIT 0964</t>
  </si>
  <si>
    <t>Lake Zurich</t>
  </si>
  <si>
    <t>IL UNIT 0973</t>
  </si>
  <si>
    <t>Tattler</t>
  </si>
  <si>
    <t>IL UNIT 0974</t>
  </si>
  <si>
    <t>Franklin Park</t>
  </si>
  <si>
    <t>IL UNIT 0977</t>
  </si>
  <si>
    <t>Robert Willoughby (Brockton)</t>
  </si>
  <si>
    <t>IL UNIT 0979</t>
  </si>
  <si>
    <t>Limestone (Bartonville)</t>
  </si>
  <si>
    <t>IL UNIT 0983</t>
  </si>
  <si>
    <t>East Peoria</t>
  </si>
  <si>
    <t>IL UNIT 0986</t>
  </si>
  <si>
    <t>Don Varnas</t>
  </si>
  <si>
    <t>IL UNIT 0991</t>
  </si>
  <si>
    <t>Marrs-Meyer</t>
  </si>
  <si>
    <t>IL UNIT 1010</t>
  </si>
  <si>
    <t>Willard Aves (Kingston)</t>
  </si>
  <si>
    <t>IL UNIT 1014</t>
  </si>
  <si>
    <t>Pearl City</t>
  </si>
  <si>
    <t>IL UNIT 1016</t>
  </si>
  <si>
    <t>Berkeley</t>
  </si>
  <si>
    <t>IL UNIT 1019</t>
  </si>
  <si>
    <t>Aroma Park</t>
  </si>
  <si>
    <t>IL UNIT 1026</t>
  </si>
  <si>
    <t>Stukenberg-Eilermann (Albers)</t>
  </si>
  <si>
    <t>IL UNIT 1034</t>
  </si>
  <si>
    <t>Palmyra</t>
  </si>
  <si>
    <t>IL UNIT 1038</t>
  </si>
  <si>
    <t>Crawford (Kane)</t>
  </si>
  <si>
    <t>IL UNIT 1044</t>
  </si>
  <si>
    <t>Putnam County Seat (Hennelin)</t>
  </si>
  <si>
    <t>IL UNIT 1052</t>
  </si>
  <si>
    <t>Wayne-Wright</t>
  </si>
  <si>
    <t>IL UNIT 1070</t>
  </si>
  <si>
    <t>Thornton</t>
  </si>
  <si>
    <t>IL UNIT 1078</t>
  </si>
  <si>
    <t>Elliott R Keller (Dunlap)</t>
  </si>
  <si>
    <t>IL UNIT 1080</t>
  </si>
  <si>
    <t>St Josephs Park (Joliet)</t>
  </si>
  <si>
    <t>IL UNIT 1083</t>
  </si>
  <si>
    <t>Kampsville</t>
  </si>
  <si>
    <t>IL UNIT 1084</t>
  </si>
  <si>
    <t>Northwest Du Page (Roselle)</t>
  </si>
  <si>
    <t>IL UNIT 1109</t>
  </si>
  <si>
    <t>Ervin A Borlick</t>
  </si>
  <si>
    <t>IL UNIT 1115</t>
  </si>
  <si>
    <t>Spring Bay</t>
  </si>
  <si>
    <t>IL UNIT 1126</t>
  </si>
  <si>
    <t>Springerton</t>
  </si>
  <si>
    <t>IL UNIT 1135</t>
  </si>
  <si>
    <t>Eldred</t>
  </si>
  <si>
    <t>IL UNIT 1141</t>
  </si>
  <si>
    <t>New Haven</t>
  </si>
  <si>
    <t>IL UNIT 1147</t>
  </si>
  <si>
    <t>Alhambra</t>
  </si>
  <si>
    <t>IL UNIT 1153</t>
  </si>
  <si>
    <t>Penfield-Gifford Mem.</t>
  </si>
  <si>
    <t>IL UNIT 1160</t>
  </si>
  <si>
    <t>Glenn Maker</t>
  </si>
  <si>
    <t>IL UNIT 1167</t>
  </si>
  <si>
    <t>South Roxana</t>
  </si>
  <si>
    <t>IL UNIT 1168</t>
  </si>
  <si>
    <t>Keeler-Adams (Edgewood)</t>
  </si>
  <si>
    <t>IL UNIT 1170</t>
  </si>
  <si>
    <t>Round Lake</t>
  </si>
  <si>
    <t>IL UNIT 1172</t>
  </si>
  <si>
    <t>Evansville</t>
  </si>
  <si>
    <t>IL UNIT 1181</t>
  </si>
  <si>
    <t>Craig-Reed (Cisco)</t>
  </si>
  <si>
    <t>IL UNIT 1188</t>
  </si>
  <si>
    <t>Minooka</t>
  </si>
  <si>
    <t>IL UNIT 1189</t>
  </si>
  <si>
    <t>Waynesville</t>
  </si>
  <si>
    <t>IL UNIT 1193</t>
  </si>
  <si>
    <t>Bluford</t>
  </si>
  <si>
    <t>IL UNIT 1197</t>
  </si>
  <si>
    <t>Oxford (Alpha)</t>
  </si>
  <si>
    <t>IL UNIT 1198</t>
  </si>
  <si>
    <t>Park Forest</t>
  </si>
  <si>
    <t>IL UNIT 1200</t>
  </si>
  <si>
    <t>Monee</t>
  </si>
  <si>
    <t>IL UNIT 1205</t>
  </si>
  <si>
    <t>Robert D Clark (Wood Dale)</t>
  </si>
  <si>
    <t>IL UNIT 1207</t>
  </si>
  <si>
    <t>Lt Robert C A Carlson (Rockford)</t>
  </si>
  <si>
    <t>IL UNIT 1217</t>
  </si>
  <si>
    <t>Long Point</t>
  </si>
  <si>
    <t>IL UNIT 1225</t>
  </si>
  <si>
    <t>McConnell</t>
  </si>
  <si>
    <t>IL UNIT 1227</t>
  </si>
  <si>
    <t>Holthaus-Kampwerth (Beckemeyer)</t>
  </si>
  <si>
    <t>IL UNIT 1231</t>
  </si>
  <si>
    <t>Lake In The Hills</t>
  </si>
  <si>
    <t>IL UNIT 1233</t>
  </si>
  <si>
    <t>Green Rock-Colona</t>
  </si>
  <si>
    <t>IL UNIT 1236</t>
  </si>
  <si>
    <t>Tremont</t>
  </si>
  <si>
    <t>IL UNIT 1238</t>
  </si>
  <si>
    <t>South Deering</t>
  </si>
  <si>
    <t>IL UNIT 1239</t>
  </si>
  <si>
    <t>Mondt-Lampe (Aviston)</t>
  </si>
  <si>
    <t>IL UNIT 1242</t>
  </si>
  <si>
    <t>McNabb</t>
  </si>
  <si>
    <t>IL UNIT 1244</t>
  </si>
  <si>
    <t>Ellsworth</t>
  </si>
  <si>
    <t>IL UNIT 1255</t>
  </si>
  <si>
    <t>Stookey (Belleville)</t>
  </si>
  <si>
    <t>IL UNIT 1268</t>
  </si>
  <si>
    <t>Crispus Attucks</t>
  </si>
  <si>
    <t>IL UNIT 1271</t>
  </si>
  <si>
    <t>Sugar Grove</t>
  </si>
  <si>
    <t>IL UNIT 1276</t>
  </si>
  <si>
    <t>Deer Creek</t>
  </si>
  <si>
    <t>IL UNIT 1922</t>
  </si>
  <si>
    <t>State Police</t>
  </si>
  <si>
    <t>IL UNIT 1941</t>
  </si>
  <si>
    <t>Robert E Coulter Jr</t>
  </si>
  <si>
    <t>IL UNIT 1944</t>
  </si>
  <si>
    <t>Walter E. Truemper (Aurora)</t>
  </si>
  <si>
    <t>IL UNIT 1961</t>
  </si>
  <si>
    <t>Philip Whiteside (Orient)</t>
  </si>
  <si>
    <t>IL UNIT 1977</t>
  </si>
  <si>
    <t>Tom E Hartung (New Lenox)</t>
  </si>
  <si>
    <t>IL UNIT 1987</t>
  </si>
  <si>
    <t>Harold Washington</t>
  </si>
  <si>
    <t>IL UNIT 1994</t>
  </si>
  <si>
    <t>Jay H Findley Memorial (Keysport)</t>
  </si>
  <si>
    <t>IL UNIT 2910</t>
  </si>
  <si>
    <t>Illinois Headquarters</t>
  </si>
  <si>
    <t>Unit #</t>
  </si>
  <si>
    <t>Date Reached Goal</t>
  </si>
  <si>
    <t>Total Members</t>
  </si>
  <si>
    <t>Goal</t>
  </si>
  <si>
    <t>% of Goal</t>
  </si>
  <si>
    <t xml:space="preserve">PUFL </t>
  </si>
  <si>
    <t xml:space="preserve">Franklin D. Roosevelt </t>
  </si>
  <si>
    <t>TOTALS</t>
  </si>
  <si>
    <t>Goal Units:</t>
  </si>
  <si>
    <t>William McKinley</t>
  </si>
  <si>
    <t>O'Donnell-Eddy-Floss</t>
  </si>
  <si>
    <t>George W Benjamin</t>
  </si>
  <si>
    <t>Edward Schultz</t>
  </si>
  <si>
    <t>Highland Park</t>
  </si>
  <si>
    <t>Lake Forest</t>
  </si>
  <si>
    <t>Waukegan</t>
  </si>
  <si>
    <t>Fox Lake</t>
  </si>
  <si>
    <t>Zion Benton</t>
  </si>
  <si>
    <t xml:space="preserve">Goal Units: </t>
  </si>
  <si>
    <t>Joliet-Harwood</t>
  </si>
  <si>
    <t>Plainfield</t>
  </si>
  <si>
    <t>Lockport</t>
  </si>
  <si>
    <t>Geneva</t>
  </si>
  <si>
    <t>Wheaton</t>
  </si>
  <si>
    <t>Downers Grove</t>
  </si>
  <si>
    <t>Roosevelt - Aurora</t>
  </si>
  <si>
    <t>Elmhurst</t>
  </si>
  <si>
    <t>Wilmington</t>
  </si>
  <si>
    <t>Marengo</t>
  </si>
  <si>
    <t>Richmond</t>
  </si>
  <si>
    <t>Hampshire</t>
  </si>
  <si>
    <t>Aurora</t>
  </si>
  <si>
    <t>Joliet-St Joseph's Park</t>
  </si>
  <si>
    <t>Roselle</t>
  </si>
  <si>
    <t>Wood Dale</t>
  </si>
  <si>
    <t>New Lenox</t>
  </si>
  <si>
    <t>DeKalb</t>
  </si>
  <si>
    <t>Belvidere</t>
  </si>
  <si>
    <t>Sandwich</t>
  </si>
  <si>
    <t>Pecatonica</t>
  </si>
  <si>
    <t>Oglesby</t>
  </si>
  <si>
    <t>Rockton</t>
  </si>
  <si>
    <t>Genoa</t>
  </si>
  <si>
    <t>Plano</t>
  </si>
  <si>
    <t>Seneca</t>
  </si>
  <si>
    <t>Earlville</t>
  </si>
  <si>
    <t>Gardner</t>
  </si>
  <si>
    <t>Durand</t>
  </si>
  <si>
    <t>Kingston</t>
  </si>
  <si>
    <t>Rockford-Lt Robt Carlson</t>
  </si>
  <si>
    <t>Polo</t>
  </si>
  <si>
    <t>Galena</t>
  </si>
  <si>
    <t>Byron</t>
  </si>
  <si>
    <t>Amboy</t>
  </si>
  <si>
    <t>Warren</t>
  </si>
  <si>
    <t>Lena</t>
  </si>
  <si>
    <t>Orangeville</t>
  </si>
  <si>
    <t>Macomb</t>
  </si>
  <si>
    <t>Aledo</t>
  </si>
  <si>
    <t>Monmouth</t>
  </si>
  <si>
    <t>Alexis</t>
  </si>
  <si>
    <t>Dallas City</t>
  </si>
  <si>
    <t>Roseville</t>
  </si>
  <si>
    <t>Warsaw</t>
  </si>
  <si>
    <t>Stronghurst</t>
  </si>
  <si>
    <t>Lewistown</t>
  </si>
  <si>
    <t>Rushville</t>
  </si>
  <si>
    <t>Canton</t>
  </si>
  <si>
    <t>Ipava</t>
  </si>
  <si>
    <t>Vermont</t>
  </si>
  <si>
    <t>Galva</t>
  </si>
  <si>
    <t>Galesburg</t>
  </si>
  <si>
    <t>Geneseo</t>
  </si>
  <si>
    <t>Abingdon</t>
  </si>
  <si>
    <t>Cuba</t>
  </si>
  <si>
    <t>Woodhull</t>
  </si>
  <si>
    <t>Liberty</t>
  </si>
  <si>
    <t>Fairview</t>
  </si>
  <si>
    <t>Atkinson</t>
  </si>
  <si>
    <t>Knoxville</t>
  </si>
  <si>
    <t>Ursa</t>
  </si>
  <si>
    <t>Alpha</t>
  </si>
  <si>
    <t>Glasford</t>
  </si>
  <si>
    <t>Pekin</t>
  </si>
  <si>
    <t>Magnolia</t>
  </si>
  <si>
    <t>Lacon</t>
  </si>
  <si>
    <t>Armington</t>
  </si>
  <si>
    <t>Ladd</t>
  </si>
  <si>
    <t>Bartonville</t>
  </si>
  <si>
    <t>Hennepin</t>
  </si>
  <si>
    <t>Dunlap</t>
  </si>
  <si>
    <t>Bloomington</t>
  </si>
  <si>
    <t>LeRoy</t>
  </si>
  <si>
    <t>Metamora</t>
  </si>
  <si>
    <t>Cullom</t>
  </si>
  <si>
    <t>Paxton</t>
  </si>
  <si>
    <t>Forrest</t>
  </si>
  <si>
    <t>Sibley</t>
  </si>
  <si>
    <t>Lincoln</t>
  </si>
  <si>
    <t>Atlanta</t>
  </si>
  <si>
    <t>Saybrook</t>
  </si>
  <si>
    <t>Mount Pulaski</t>
  </si>
  <si>
    <t>Emington</t>
  </si>
  <si>
    <t>Saunemin</t>
  </si>
  <si>
    <t>Gibson City</t>
  </si>
  <si>
    <t>McLean</t>
  </si>
  <si>
    <t>Piper City</t>
  </si>
  <si>
    <t>Chatsworth</t>
  </si>
  <si>
    <t>Arrowsmith</t>
  </si>
  <si>
    <t>Heyworth</t>
  </si>
  <si>
    <t>Normal</t>
  </si>
  <si>
    <t>Roberts</t>
  </si>
  <si>
    <t>New Holland</t>
  </si>
  <si>
    <t>Kempton</t>
  </si>
  <si>
    <t>Cornell</t>
  </si>
  <si>
    <t>Towanda</t>
  </si>
  <si>
    <t>Westville</t>
  </si>
  <si>
    <t>Marshall</t>
  </si>
  <si>
    <t>Georgetown</t>
  </si>
  <si>
    <t>Danville</t>
  </si>
  <si>
    <t>Hume</t>
  </si>
  <si>
    <t>Hoopeston</t>
  </si>
  <si>
    <t>Chebanse</t>
  </si>
  <si>
    <t>Buckley</t>
  </si>
  <si>
    <t>Gilman</t>
  </si>
  <si>
    <t>Loda</t>
  </si>
  <si>
    <t>Greenup</t>
  </si>
  <si>
    <t>Ashkum</t>
  </si>
  <si>
    <t>Thawville</t>
  </si>
  <si>
    <t>Toledo</t>
  </si>
  <si>
    <t>Catlin</t>
  </si>
  <si>
    <t>Brocton</t>
  </si>
  <si>
    <t>Tuscola</t>
  </si>
  <si>
    <t>Farmer City</t>
  </si>
  <si>
    <t>Macon</t>
  </si>
  <si>
    <t>Shelbyville</t>
  </si>
  <si>
    <t>Mattoon</t>
  </si>
  <si>
    <t>Deland</t>
  </si>
  <si>
    <t>Clinton</t>
  </si>
  <si>
    <t>Decatur</t>
  </si>
  <si>
    <t>Strasburg</t>
  </si>
  <si>
    <t>Oconee</t>
  </si>
  <si>
    <t>Findlay</t>
  </si>
  <si>
    <t>Lovington</t>
  </si>
  <si>
    <t>Sidney American Legion</t>
  </si>
  <si>
    <t>Neoga</t>
  </si>
  <si>
    <t>Stewardson</t>
  </si>
  <si>
    <t>Bement</t>
  </si>
  <si>
    <t>Mansfield</t>
  </si>
  <si>
    <t>Windsor</t>
  </si>
  <si>
    <t>Atwood</t>
  </si>
  <si>
    <t>Herrick</t>
  </si>
  <si>
    <t>Penfield-Gifford Memorial</t>
  </si>
  <si>
    <t>Cisco</t>
  </si>
  <si>
    <t>Woodson</t>
  </si>
  <si>
    <t>Jacksonville</t>
  </si>
  <si>
    <t>Jerseyville</t>
  </si>
  <si>
    <t>Batchtown</t>
  </si>
  <si>
    <t>Hardin</t>
  </si>
  <si>
    <t>Grafton</t>
  </si>
  <si>
    <t>Brussels</t>
  </si>
  <si>
    <t>Chandlerville</t>
  </si>
  <si>
    <t>Kane</t>
  </si>
  <si>
    <t>Taylorville</t>
  </si>
  <si>
    <t>Pana</t>
  </si>
  <si>
    <t>Stonington</t>
  </si>
  <si>
    <t>Divernon</t>
  </si>
  <si>
    <t>Raymond</t>
  </si>
  <si>
    <t>Irving</t>
  </si>
  <si>
    <t>Carlinville</t>
  </si>
  <si>
    <t>Bunker Hill</t>
  </si>
  <si>
    <t>Morrisonville</t>
  </si>
  <si>
    <t>Kincaid</t>
  </si>
  <si>
    <t>Belleville</t>
  </si>
  <si>
    <t>Nashville</t>
  </si>
  <si>
    <t>O'Fallon</t>
  </si>
  <si>
    <t>Bethalto</t>
  </si>
  <si>
    <t>Okawville</t>
  </si>
  <si>
    <t>Venice Madison</t>
  </si>
  <si>
    <t>Collinsville</t>
  </si>
  <si>
    <t>Glen Carbon</t>
  </si>
  <si>
    <t>Highland</t>
  </si>
  <si>
    <t>Dupo</t>
  </si>
  <si>
    <t>Freeburg</t>
  </si>
  <si>
    <t>St Jacob</t>
  </si>
  <si>
    <t>St Libory</t>
  </si>
  <si>
    <t>Marine</t>
  </si>
  <si>
    <t>New Douglas</t>
  </si>
  <si>
    <t>Smithton</t>
  </si>
  <si>
    <t>Belleville-Stookey</t>
  </si>
  <si>
    <t>Keysport Memorial</t>
  </si>
  <si>
    <t>Newton</t>
  </si>
  <si>
    <t>Lawrenceville</t>
  </si>
  <si>
    <t>Olney</t>
  </si>
  <si>
    <t>Vandalia</t>
  </si>
  <si>
    <t>Salem</t>
  </si>
  <si>
    <t>Flat Rock</t>
  </si>
  <si>
    <t>Mt Vernon</t>
  </si>
  <si>
    <t>Breese</t>
  </si>
  <si>
    <t>New Baden</t>
  </si>
  <si>
    <t>Germantown</t>
  </si>
  <si>
    <t>Mt Carmel</t>
  </si>
  <si>
    <t>Centralia</t>
  </si>
  <si>
    <t>Ramsey</t>
  </si>
  <si>
    <t>Altamont</t>
  </si>
  <si>
    <t>Patoka</t>
  </si>
  <si>
    <t>Ste Marie</t>
  </si>
  <si>
    <t>Albers</t>
  </si>
  <si>
    <t>Edgewood</t>
  </si>
  <si>
    <t>Beckemeyer</t>
  </si>
  <si>
    <t>Aviston</t>
  </si>
  <si>
    <t>Flora</t>
  </si>
  <si>
    <t>Norris City</t>
  </si>
  <si>
    <t>Harrisburg</t>
  </si>
  <si>
    <t>Fairfield</t>
  </si>
  <si>
    <t>Metropolis</t>
  </si>
  <si>
    <t>Carrier Mills</t>
  </si>
  <si>
    <t>Shawneetown</t>
  </si>
  <si>
    <t>Albion</t>
  </si>
  <si>
    <t>Equality</t>
  </si>
  <si>
    <t>Unit Goals:</t>
  </si>
  <si>
    <t>Murphysboro</t>
  </si>
  <si>
    <t>Marion</t>
  </si>
  <si>
    <t>Villa Ridge</t>
  </si>
  <si>
    <t>Benton</t>
  </si>
  <si>
    <t>Anna</t>
  </si>
  <si>
    <t>Carterville</t>
  </si>
  <si>
    <t>Sparta</t>
  </si>
  <si>
    <t>Steeleville</t>
  </si>
  <si>
    <t>Prairie DuRocher</t>
  </si>
  <si>
    <t>Herrin</t>
  </si>
  <si>
    <t>DuQuoin</t>
  </si>
  <si>
    <t>Orient</t>
  </si>
  <si>
    <t>District</t>
  </si>
  <si>
    <t>Division</t>
  </si>
  <si>
    <t>President</t>
  </si>
  <si>
    <t>Units</t>
  </si>
  <si>
    <t>Goal %</t>
  </si>
  <si>
    <t>Headquarters 2910</t>
  </si>
  <si>
    <t>Goal Units</t>
  </si>
  <si>
    <t>Department Membership Chairman</t>
  </si>
  <si>
    <t>Department President</t>
  </si>
  <si>
    <t>Marge Leezy</t>
  </si>
  <si>
    <t>IL UNIT 2017</t>
  </si>
  <si>
    <t>Millenium</t>
  </si>
  <si>
    <t>Doris Bartolotti</t>
  </si>
  <si>
    <t>IL UNIT 0551</t>
  </si>
  <si>
    <t>Onarga</t>
  </si>
  <si>
    <t>IL UNIT 1983</t>
  </si>
  <si>
    <t>Ellsworth Meineke (Schaumburg)</t>
  </si>
  <si>
    <t>IL UNIT 1121</t>
  </si>
  <si>
    <t>Rutland</t>
  </si>
  <si>
    <t>Sidell</t>
  </si>
  <si>
    <t>Gailwyn Starr</t>
  </si>
  <si>
    <t>Michelle Gorsage</t>
  </si>
  <si>
    <t>Sophia Reavley</t>
  </si>
  <si>
    <t>Catherine Reavley</t>
  </si>
  <si>
    <t>April Parkhurst</t>
  </si>
  <si>
    <t xml:space="preserve">Illinois' National Goal </t>
  </si>
  <si>
    <t xml:space="preserve">Department Stretch </t>
  </si>
  <si>
    <t>2024 Final</t>
  </si>
  <si>
    <t>Paid 2025 Members</t>
  </si>
  <si>
    <t>Cathy Zito</t>
  </si>
  <si>
    <t>Karen Heller</t>
  </si>
  <si>
    <t>Nora Hanover</t>
  </si>
  <si>
    <t>Judy Zimmerman</t>
  </si>
  <si>
    <t>Karen Atkins</t>
  </si>
  <si>
    <t>Balvina "Bo" Ranney</t>
  </si>
  <si>
    <t>Lea Morsovillo</t>
  </si>
  <si>
    <t>Lois Kurowski</t>
  </si>
  <si>
    <t>LaVera Davis</t>
  </si>
  <si>
    <t>Barbara Howe</t>
  </si>
  <si>
    <t>Janet Bacon</t>
  </si>
  <si>
    <t>Jerri Akins</t>
  </si>
  <si>
    <t>Dona Kenney</t>
  </si>
  <si>
    <t>Teri Miller</t>
  </si>
  <si>
    <t>Crystal Black</t>
  </si>
  <si>
    <t>Debbie Myles</t>
  </si>
  <si>
    <t>Sandra Kirby</t>
  </si>
  <si>
    <t>Yvonne Caudle</t>
  </si>
  <si>
    <t>Diana Owens</t>
  </si>
  <si>
    <t xml:space="preserve">American Legion Auxiliary 2025 Membership Report </t>
  </si>
  <si>
    <t>Joyce Huelsmann</t>
  </si>
  <si>
    <t>Arlene Holtgrave</t>
  </si>
  <si>
    <t>Nora Hanaver</t>
  </si>
  <si>
    <t>American Legion Auxiliary Membership Report - 11/20/24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</si>
</sst>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[$-1010409]#,##0;\-#,##0"/>
    <numFmt numFmtId="166" formatCode="0.000%"/>
  </numFmts>
  <fonts count="20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color indexed="12"/>
      <name val="Verdana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63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sz val="12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4"/>
      <color rgb="FF1E1E1E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 style="medium">
        <color indexed="22"/>
      </left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1" applyNumberFormat="1" applyFont="1" applyBorder="1" applyAlignment="1" applyProtection="1">
      <alignment horizontal="right"/>
    </xf>
    <xf numFmtId="164" fontId="6" fillId="0" borderId="1" xfId="1" applyNumberFormat="1" applyFont="1" applyBorder="1" applyAlignment="1" applyProtection="1">
      <alignment horizontal="right"/>
    </xf>
    <xf numFmtId="10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165" fontId="8" fillId="0" borderId="2" xfId="0" applyNumberFormat="1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9" fillId="0" borderId="0" xfId="0" applyFont="1"/>
    <xf numFmtId="0" fontId="8" fillId="0" borderId="3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165" fontId="8" fillId="0" borderId="7" xfId="0" applyNumberFormat="1" applyFont="1" applyBorder="1" applyAlignment="1">
      <alignment horizontal="right" vertical="top"/>
    </xf>
    <xf numFmtId="165" fontId="8" fillId="0" borderId="8" xfId="0" applyNumberFormat="1" applyFont="1" applyBorder="1" applyAlignment="1">
      <alignment horizontal="right" vertical="top"/>
    </xf>
    <xf numFmtId="14" fontId="3" fillId="0" borderId="1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6" xfId="0" applyFont="1" applyBorder="1"/>
    <xf numFmtId="0" fontId="9" fillId="0" borderId="9" xfId="0" applyFont="1" applyBorder="1"/>
    <xf numFmtId="0" fontId="9" fillId="0" borderId="1" xfId="0" applyFont="1" applyBorder="1"/>
    <xf numFmtId="0" fontId="16" fillId="0" borderId="0" xfId="0" applyFont="1"/>
    <xf numFmtId="0" fontId="8" fillId="0" borderId="7" xfId="0" applyFont="1" applyBorder="1" applyAlignment="1">
      <alignment vertical="top"/>
    </xf>
    <xf numFmtId="165" fontId="8" fillId="0" borderId="10" xfId="0" applyNumberFormat="1" applyFont="1" applyBorder="1" applyAlignment="1">
      <alignment horizontal="right" vertical="top"/>
    </xf>
    <xf numFmtId="0" fontId="9" fillId="0" borderId="11" xfId="0" applyFont="1" applyBorder="1"/>
    <xf numFmtId="0" fontId="9" fillId="0" borderId="12" xfId="0" applyFont="1" applyBorder="1"/>
    <xf numFmtId="165" fontId="8" fillId="0" borderId="1" xfId="0" applyNumberFormat="1" applyFont="1" applyBorder="1" applyAlignment="1">
      <alignment horizontal="right" vertical="top"/>
    </xf>
    <xf numFmtId="0" fontId="9" fillId="0" borderId="13" xfId="0" applyFont="1" applyBorder="1"/>
    <xf numFmtId="0" fontId="16" fillId="0" borderId="14" xfId="0" applyFont="1" applyBorder="1"/>
    <xf numFmtId="0" fontId="18" fillId="0" borderId="1" xfId="0" applyFont="1" applyBorder="1"/>
    <xf numFmtId="0" fontId="19" fillId="0" borderId="0" xfId="0" applyFont="1"/>
    <xf numFmtId="166" fontId="7" fillId="0" borderId="0" xfId="2" applyNumberFormat="1" applyFont="1" applyAlignment="1">
      <alignment horizontal="center"/>
    </xf>
    <xf numFmtId="0" fontId="17" fillId="0" borderId="4" xfId="0" applyFont="1" applyBorder="1" applyAlignment="1" applyProtection="1">
      <alignment horizontal="right" vertical="top" wrapText="1" readingOrder="1"/>
      <protection locked="0"/>
    </xf>
    <xf numFmtId="1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10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3" xr:uid="{90191522-FD99-473F-91DA-65ADE44B06EE}"/>
    <cellStyle name="Percent" xfId="2" builtinId="5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4"/>
  <sheetViews>
    <sheetView topLeftCell="A44" zoomScale="110" zoomScaleNormal="110" zoomScaleSheetLayoutView="150" workbookViewId="0">
      <selection activeCell="E58" sqref="E58"/>
    </sheetView>
  </sheetViews>
  <sheetFormatPr defaultColWidth="37.6328125" defaultRowHeight="15.6" x14ac:dyDescent="0.3"/>
  <cols>
    <col min="1" max="1" width="12.36328125" style="34" customWidth="1"/>
    <col min="2" max="2" width="5.08984375" style="38" customWidth="1"/>
    <col min="3" max="3" width="39.6328125" style="34" customWidth="1"/>
    <col min="4" max="5" width="7.6328125" style="34" bestFit="1" customWidth="1"/>
    <col min="6" max="6" width="9.08984375" style="34" customWidth="1"/>
    <col min="7" max="7" width="10.36328125" style="34" customWidth="1"/>
    <col min="8" max="8" width="5.08984375" style="34" bestFit="1" customWidth="1"/>
    <col min="9" max="16384" width="37.6328125" style="34"/>
  </cols>
  <sheetData>
    <row r="1" spans="1:9" ht="15.75" customHeight="1" x14ac:dyDescent="0.3">
      <c r="A1" s="72" t="s">
        <v>1076</v>
      </c>
      <c r="B1" s="72"/>
      <c r="C1" s="72"/>
      <c r="D1" s="72"/>
      <c r="E1" s="72"/>
      <c r="F1" s="72"/>
      <c r="G1" s="72"/>
    </row>
    <row r="2" spans="1:9" x14ac:dyDescent="0.3">
      <c r="D2" s="31"/>
      <c r="E2" s="31"/>
      <c r="F2" s="31"/>
    </row>
    <row r="3" spans="1:9" ht="16.2" thickBot="1" x14ac:dyDescent="0.35">
      <c r="A3" s="45" t="s">
        <v>0</v>
      </c>
      <c r="B3" s="46" t="s">
        <v>1</v>
      </c>
      <c r="C3" s="45" t="s">
        <v>2</v>
      </c>
      <c r="D3" s="47" t="s">
        <v>3</v>
      </c>
      <c r="E3" s="47" t="s">
        <v>4</v>
      </c>
      <c r="F3" s="49" t="s">
        <v>5</v>
      </c>
      <c r="G3" s="55" t="s">
        <v>1075</v>
      </c>
      <c r="H3" s="57" t="s">
        <v>6</v>
      </c>
    </row>
    <row r="4" spans="1:9" ht="16.8" thickTop="1" thickBot="1" x14ac:dyDescent="0.35">
      <c r="A4" s="33" t="s">
        <v>7</v>
      </c>
      <c r="B4" s="40">
        <v>15</v>
      </c>
      <c r="C4" s="33" t="s">
        <v>8</v>
      </c>
      <c r="D4" s="69">
        <v>17</v>
      </c>
      <c r="E4" s="69">
        <v>2</v>
      </c>
      <c r="F4" s="50">
        <f>SUM(D4:E4)</f>
        <v>19</v>
      </c>
      <c r="G4" s="56">
        <v>24</v>
      </c>
      <c r="H4" s="66">
        <v>0</v>
      </c>
      <c r="I4" s="65"/>
    </row>
    <row r="5" spans="1:9" ht="16.8" thickTop="1" thickBot="1" x14ac:dyDescent="0.35">
      <c r="A5" s="33" t="s">
        <v>9</v>
      </c>
      <c r="B5" s="40">
        <v>16</v>
      </c>
      <c r="C5" s="33" t="s">
        <v>10</v>
      </c>
      <c r="D5" s="69">
        <v>28</v>
      </c>
      <c r="E5" s="69">
        <v>1</v>
      </c>
      <c r="F5" s="51">
        <f t="shared" ref="F5:F60" si="0">SUM(D5:E5)</f>
        <v>29</v>
      </c>
      <c r="G5" s="56">
        <v>61</v>
      </c>
      <c r="H5" s="66">
        <v>8</v>
      </c>
      <c r="I5" s="65"/>
    </row>
    <row r="6" spans="1:9" ht="16.8" thickTop="1" thickBot="1" x14ac:dyDescent="0.35">
      <c r="A6" s="33" t="s">
        <v>11</v>
      </c>
      <c r="B6" s="40">
        <v>15</v>
      </c>
      <c r="C6" s="33" t="s">
        <v>12</v>
      </c>
      <c r="D6" s="69">
        <v>20</v>
      </c>
      <c r="E6" s="69">
        <v>0</v>
      </c>
      <c r="F6" s="51">
        <f t="shared" si="0"/>
        <v>20</v>
      </c>
      <c r="G6" s="56">
        <v>37</v>
      </c>
      <c r="H6" s="66">
        <v>1</v>
      </c>
      <c r="I6" s="65"/>
    </row>
    <row r="7" spans="1:9" ht="16.8" thickTop="1" thickBot="1" x14ac:dyDescent="0.35">
      <c r="A7" s="33" t="s">
        <v>13</v>
      </c>
      <c r="B7" s="40">
        <v>11</v>
      </c>
      <c r="C7" s="33" t="s">
        <v>14</v>
      </c>
      <c r="D7" s="69">
        <v>15</v>
      </c>
      <c r="E7" s="69">
        <v>0</v>
      </c>
      <c r="F7" s="51">
        <f t="shared" si="0"/>
        <v>15</v>
      </c>
      <c r="G7" s="56">
        <v>22</v>
      </c>
      <c r="H7" s="66">
        <v>2</v>
      </c>
      <c r="I7" s="65"/>
    </row>
    <row r="8" spans="1:9" ht="16.8" thickTop="1" thickBot="1" x14ac:dyDescent="0.35">
      <c r="A8" s="33" t="s">
        <v>15</v>
      </c>
      <c r="B8" s="40">
        <v>14</v>
      </c>
      <c r="C8" s="33" t="s">
        <v>16</v>
      </c>
      <c r="D8" s="69">
        <v>48</v>
      </c>
      <c r="E8" s="69">
        <v>1</v>
      </c>
      <c r="F8" s="51">
        <f t="shared" si="0"/>
        <v>49</v>
      </c>
      <c r="G8" s="56">
        <v>67</v>
      </c>
      <c r="H8" s="66">
        <v>7</v>
      </c>
      <c r="I8" s="65"/>
    </row>
    <row r="9" spans="1:9" ht="16.8" thickTop="1" thickBot="1" x14ac:dyDescent="0.35">
      <c r="A9" s="33" t="s">
        <v>17</v>
      </c>
      <c r="B9" s="40">
        <v>16</v>
      </c>
      <c r="C9" s="33" t="s">
        <v>18</v>
      </c>
      <c r="D9" s="69">
        <v>3</v>
      </c>
      <c r="E9" s="69">
        <v>0</v>
      </c>
      <c r="F9" s="51">
        <f t="shared" si="0"/>
        <v>3</v>
      </c>
      <c r="G9" s="56">
        <v>30</v>
      </c>
      <c r="H9" s="66">
        <v>2</v>
      </c>
      <c r="I9" s="65"/>
    </row>
    <row r="10" spans="1:9" ht="16.8" thickTop="1" thickBot="1" x14ac:dyDescent="0.35">
      <c r="A10" s="33" t="s">
        <v>19</v>
      </c>
      <c r="B10" s="40">
        <v>16</v>
      </c>
      <c r="C10" s="33" t="s">
        <v>20</v>
      </c>
      <c r="D10" s="69">
        <v>24</v>
      </c>
      <c r="E10" s="69">
        <v>0</v>
      </c>
      <c r="F10" s="51">
        <f t="shared" si="0"/>
        <v>24</v>
      </c>
      <c r="G10" s="56">
        <v>32</v>
      </c>
      <c r="H10" s="66">
        <v>3</v>
      </c>
      <c r="I10" s="65"/>
    </row>
    <row r="11" spans="1:9" ht="16.8" thickTop="1" thickBot="1" x14ac:dyDescent="0.35">
      <c r="A11" s="33" t="s">
        <v>21</v>
      </c>
      <c r="B11" s="40">
        <v>13</v>
      </c>
      <c r="C11" s="33" t="s">
        <v>22</v>
      </c>
      <c r="D11" s="69">
        <v>18</v>
      </c>
      <c r="E11" s="69">
        <v>0</v>
      </c>
      <c r="F11" s="51">
        <f t="shared" si="0"/>
        <v>18</v>
      </c>
      <c r="G11" s="56">
        <v>25</v>
      </c>
      <c r="H11" s="66">
        <v>3</v>
      </c>
      <c r="I11" s="65"/>
    </row>
    <row r="12" spans="1:9" ht="16.8" thickTop="1" thickBot="1" x14ac:dyDescent="0.35">
      <c r="A12" s="33" t="s">
        <v>23</v>
      </c>
      <c r="B12" s="40">
        <v>11</v>
      </c>
      <c r="C12" s="33" t="s">
        <v>24</v>
      </c>
      <c r="D12" s="69">
        <v>82</v>
      </c>
      <c r="E12" s="69">
        <v>4</v>
      </c>
      <c r="F12" s="51">
        <f t="shared" si="0"/>
        <v>86</v>
      </c>
      <c r="G12" s="56">
        <v>117</v>
      </c>
      <c r="H12" s="66">
        <v>1</v>
      </c>
      <c r="I12" s="65"/>
    </row>
    <row r="13" spans="1:9" ht="16.8" thickTop="1" thickBot="1" x14ac:dyDescent="0.35">
      <c r="A13" s="33" t="s">
        <v>25</v>
      </c>
      <c r="B13" s="40">
        <v>24</v>
      </c>
      <c r="C13" s="33" t="s">
        <v>26</v>
      </c>
      <c r="D13" s="69">
        <v>6</v>
      </c>
      <c r="E13" s="69">
        <v>0</v>
      </c>
      <c r="F13" s="51">
        <f t="shared" si="0"/>
        <v>6</v>
      </c>
      <c r="G13" s="56">
        <v>66</v>
      </c>
      <c r="H13" s="66">
        <v>3</v>
      </c>
      <c r="I13" s="65"/>
    </row>
    <row r="14" spans="1:9" ht="16.8" thickTop="1" thickBot="1" x14ac:dyDescent="0.35">
      <c r="A14" s="33" t="s">
        <v>27</v>
      </c>
      <c r="B14" s="40">
        <v>15</v>
      </c>
      <c r="C14" s="33" t="s">
        <v>28</v>
      </c>
      <c r="D14" s="69">
        <v>19</v>
      </c>
      <c r="E14" s="69">
        <v>1</v>
      </c>
      <c r="F14" s="51">
        <f t="shared" si="0"/>
        <v>20</v>
      </c>
      <c r="G14" s="56">
        <v>41</v>
      </c>
      <c r="H14" s="66">
        <v>4</v>
      </c>
      <c r="I14" s="65"/>
    </row>
    <row r="15" spans="1:9" ht="16.8" thickTop="1" thickBot="1" x14ac:dyDescent="0.35">
      <c r="A15" s="33" t="s">
        <v>29</v>
      </c>
      <c r="B15" s="40">
        <v>15</v>
      </c>
      <c r="C15" s="33" t="s">
        <v>30</v>
      </c>
      <c r="D15" s="69">
        <v>28</v>
      </c>
      <c r="E15" s="69">
        <v>1</v>
      </c>
      <c r="F15" s="51">
        <f t="shared" si="0"/>
        <v>29</v>
      </c>
      <c r="G15" s="56">
        <v>45</v>
      </c>
      <c r="H15" s="66">
        <v>0</v>
      </c>
      <c r="I15" s="65"/>
    </row>
    <row r="16" spans="1:9" ht="16.8" thickTop="1" thickBot="1" x14ac:dyDescent="0.35">
      <c r="A16" s="33" t="s">
        <v>31</v>
      </c>
      <c r="B16" s="40">
        <v>11</v>
      </c>
      <c r="C16" s="33" t="s">
        <v>32</v>
      </c>
      <c r="D16" s="69">
        <v>108</v>
      </c>
      <c r="E16" s="69">
        <v>4</v>
      </c>
      <c r="F16" s="51">
        <f t="shared" si="0"/>
        <v>112</v>
      </c>
      <c r="G16" s="56">
        <v>180</v>
      </c>
      <c r="H16" s="66">
        <v>8</v>
      </c>
      <c r="I16" s="65"/>
    </row>
    <row r="17" spans="1:9" ht="16.8" thickTop="1" thickBot="1" x14ac:dyDescent="0.35">
      <c r="A17" s="33" t="s">
        <v>33</v>
      </c>
      <c r="B17" s="40">
        <v>23</v>
      </c>
      <c r="C17" s="33" t="s">
        <v>34</v>
      </c>
      <c r="D17" s="69">
        <v>14</v>
      </c>
      <c r="E17" s="69">
        <v>0</v>
      </c>
      <c r="F17" s="51">
        <f t="shared" si="0"/>
        <v>14</v>
      </c>
      <c r="G17" s="56">
        <v>20</v>
      </c>
      <c r="H17" s="66">
        <v>3</v>
      </c>
      <c r="I17" s="65"/>
    </row>
    <row r="18" spans="1:9" ht="16.8" thickTop="1" thickBot="1" x14ac:dyDescent="0.35">
      <c r="A18" s="33" t="s">
        <v>35</v>
      </c>
      <c r="B18" s="40">
        <v>18</v>
      </c>
      <c r="C18" s="33" t="s">
        <v>36</v>
      </c>
      <c r="D18" s="69">
        <v>12</v>
      </c>
      <c r="E18" s="69">
        <v>0</v>
      </c>
      <c r="F18" s="51">
        <f t="shared" si="0"/>
        <v>12</v>
      </c>
      <c r="G18" s="56">
        <v>25</v>
      </c>
      <c r="H18" s="66">
        <v>8</v>
      </c>
      <c r="I18" s="65"/>
    </row>
    <row r="19" spans="1:9" ht="16.8" thickTop="1" thickBot="1" x14ac:dyDescent="0.35">
      <c r="A19" s="33" t="s">
        <v>37</v>
      </c>
      <c r="B19" s="40">
        <v>19</v>
      </c>
      <c r="C19" s="33" t="s">
        <v>38</v>
      </c>
      <c r="D19" s="69">
        <v>47</v>
      </c>
      <c r="E19" s="69">
        <v>10</v>
      </c>
      <c r="F19" s="51">
        <f t="shared" si="0"/>
        <v>57</v>
      </c>
      <c r="G19" s="56">
        <v>91</v>
      </c>
      <c r="H19" s="66">
        <v>0</v>
      </c>
      <c r="I19" s="65"/>
    </row>
    <row r="20" spans="1:9" ht="16.8" thickTop="1" thickBot="1" x14ac:dyDescent="0.35">
      <c r="A20" s="33" t="s">
        <v>39</v>
      </c>
      <c r="B20" s="40">
        <v>15</v>
      </c>
      <c r="C20" s="33" t="s">
        <v>40</v>
      </c>
      <c r="D20" s="69">
        <v>1</v>
      </c>
      <c r="E20" s="69">
        <v>0</v>
      </c>
      <c r="F20" s="51">
        <f t="shared" si="0"/>
        <v>1</v>
      </c>
      <c r="G20" s="56">
        <v>18</v>
      </c>
      <c r="H20" s="66">
        <v>0</v>
      </c>
      <c r="I20" s="65"/>
    </row>
    <row r="21" spans="1:9" ht="16.8" thickTop="1" thickBot="1" x14ac:dyDescent="0.35">
      <c r="A21" s="33" t="s">
        <v>41</v>
      </c>
      <c r="B21" s="40">
        <v>15</v>
      </c>
      <c r="C21" s="33" t="s">
        <v>42</v>
      </c>
      <c r="D21" s="69">
        <v>22</v>
      </c>
      <c r="E21" s="69">
        <v>2</v>
      </c>
      <c r="F21" s="51">
        <f t="shared" si="0"/>
        <v>24</v>
      </c>
      <c r="G21" s="56">
        <v>31</v>
      </c>
      <c r="H21" s="66">
        <v>2</v>
      </c>
      <c r="I21" s="65"/>
    </row>
    <row r="22" spans="1:9" ht="16.8" thickTop="1" thickBot="1" x14ac:dyDescent="0.35">
      <c r="A22" s="33" t="s">
        <v>43</v>
      </c>
      <c r="B22" s="40">
        <v>19</v>
      </c>
      <c r="C22" s="33" t="s">
        <v>44</v>
      </c>
      <c r="D22" s="69">
        <v>0</v>
      </c>
      <c r="E22" s="69">
        <v>0</v>
      </c>
      <c r="F22" s="51">
        <f t="shared" si="0"/>
        <v>0</v>
      </c>
      <c r="G22" s="56">
        <v>13</v>
      </c>
      <c r="H22" s="66">
        <v>0</v>
      </c>
      <c r="I22" s="65"/>
    </row>
    <row r="23" spans="1:9" ht="16.8" thickTop="1" thickBot="1" x14ac:dyDescent="0.35">
      <c r="A23" s="33" t="s">
        <v>45</v>
      </c>
      <c r="B23" s="40">
        <v>23</v>
      </c>
      <c r="C23" s="33" t="s">
        <v>46</v>
      </c>
      <c r="D23" s="69">
        <v>42</v>
      </c>
      <c r="E23" s="69">
        <v>0</v>
      </c>
      <c r="F23" s="51">
        <f t="shared" si="0"/>
        <v>42</v>
      </c>
      <c r="G23" s="56">
        <v>99</v>
      </c>
      <c r="H23" s="66">
        <v>1</v>
      </c>
      <c r="I23" s="65"/>
    </row>
    <row r="24" spans="1:9" ht="16.8" thickTop="1" thickBot="1" x14ac:dyDescent="0.35">
      <c r="A24" s="33" t="s">
        <v>47</v>
      </c>
      <c r="B24" s="40">
        <v>23</v>
      </c>
      <c r="C24" s="33" t="s">
        <v>48</v>
      </c>
      <c r="D24" s="69">
        <v>41</v>
      </c>
      <c r="E24" s="69">
        <v>0</v>
      </c>
      <c r="F24" s="51">
        <f t="shared" si="0"/>
        <v>41</v>
      </c>
      <c r="G24" s="56">
        <v>51</v>
      </c>
      <c r="H24" s="66">
        <v>6</v>
      </c>
      <c r="I24" s="65"/>
    </row>
    <row r="25" spans="1:9" ht="16.8" thickTop="1" thickBot="1" x14ac:dyDescent="0.35">
      <c r="A25" s="33" t="s">
        <v>49</v>
      </c>
      <c r="B25" s="40">
        <v>15</v>
      </c>
      <c r="C25" s="33" t="s">
        <v>50</v>
      </c>
      <c r="D25" s="69">
        <v>7</v>
      </c>
      <c r="E25" s="69">
        <v>0</v>
      </c>
      <c r="F25" s="51">
        <f t="shared" si="0"/>
        <v>7</v>
      </c>
      <c r="G25" s="56">
        <v>8</v>
      </c>
      <c r="H25" s="66">
        <v>1</v>
      </c>
      <c r="I25" s="65"/>
    </row>
    <row r="26" spans="1:9" ht="16.8" thickTop="1" thickBot="1" x14ac:dyDescent="0.35">
      <c r="A26" s="33" t="s">
        <v>51</v>
      </c>
      <c r="B26" s="40">
        <v>21</v>
      </c>
      <c r="C26" s="33" t="s">
        <v>52</v>
      </c>
      <c r="D26" s="69">
        <v>83</v>
      </c>
      <c r="E26" s="69">
        <v>9</v>
      </c>
      <c r="F26" s="51">
        <f t="shared" si="0"/>
        <v>92</v>
      </c>
      <c r="G26" s="56">
        <v>135</v>
      </c>
      <c r="H26" s="66">
        <v>18</v>
      </c>
      <c r="I26" s="65"/>
    </row>
    <row r="27" spans="1:9" ht="16.8" thickTop="1" thickBot="1" x14ac:dyDescent="0.35">
      <c r="A27" s="33" t="s">
        <v>53</v>
      </c>
      <c r="B27" s="40">
        <v>12</v>
      </c>
      <c r="C27" s="33" t="s">
        <v>54</v>
      </c>
      <c r="D27" s="69">
        <v>128</v>
      </c>
      <c r="E27" s="69">
        <v>4</v>
      </c>
      <c r="F27" s="51">
        <f t="shared" si="0"/>
        <v>132</v>
      </c>
      <c r="G27" s="56">
        <v>218</v>
      </c>
      <c r="H27" s="66">
        <v>6</v>
      </c>
      <c r="I27" s="65"/>
    </row>
    <row r="28" spans="1:9" ht="16.8" thickTop="1" thickBot="1" x14ac:dyDescent="0.35">
      <c r="A28" s="33" t="s">
        <v>55</v>
      </c>
      <c r="B28" s="40">
        <v>16</v>
      </c>
      <c r="C28" s="33" t="s">
        <v>56</v>
      </c>
      <c r="D28" s="69">
        <v>2</v>
      </c>
      <c r="E28" s="69">
        <v>0</v>
      </c>
      <c r="F28" s="51">
        <f t="shared" si="0"/>
        <v>2</v>
      </c>
      <c r="G28" s="56">
        <v>10</v>
      </c>
      <c r="H28" s="66">
        <v>1</v>
      </c>
      <c r="I28" s="65"/>
    </row>
    <row r="29" spans="1:9" ht="16.8" thickTop="1" thickBot="1" x14ac:dyDescent="0.35">
      <c r="A29" s="33" t="s">
        <v>57</v>
      </c>
      <c r="B29" s="40">
        <v>9</v>
      </c>
      <c r="C29" s="33" t="s">
        <v>58</v>
      </c>
      <c r="D29" s="69">
        <v>17</v>
      </c>
      <c r="E29" s="69">
        <v>0</v>
      </c>
      <c r="F29" s="51">
        <f t="shared" si="0"/>
        <v>17</v>
      </c>
      <c r="G29" s="56">
        <v>27</v>
      </c>
      <c r="H29" s="66">
        <v>1</v>
      </c>
      <c r="I29" s="65"/>
    </row>
    <row r="30" spans="1:9" ht="16.8" thickTop="1" thickBot="1" x14ac:dyDescent="0.35">
      <c r="A30" s="33" t="s">
        <v>59</v>
      </c>
      <c r="B30" s="40">
        <v>15</v>
      </c>
      <c r="C30" s="33" t="s">
        <v>60</v>
      </c>
      <c r="D30" s="69">
        <v>18</v>
      </c>
      <c r="E30" s="69">
        <v>0</v>
      </c>
      <c r="F30" s="51">
        <f t="shared" si="0"/>
        <v>18</v>
      </c>
      <c r="G30" s="56">
        <v>36</v>
      </c>
      <c r="H30" s="66">
        <v>1</v>
      </c>
      <c r="I30" s="65"/>
    </row>
    <row r="31" spans="1:9" ht="16.8" thickTop="1" thickBot="1" x14ac:dyDescent="0.35">
      <c r="A31" s="33" t="s">
        <v>61</v>
      </c>
      <c r="B31" s="40">
        <v>16</v>
      </c>
      <c r="C31" s="33" t="s">
        <v>62</v>
      </c>
      <c r="D31" s="69">
        <v>43</v>
      </c>
      <c r="E31" s="69">
        <v>1</v>
      </c>
      <c r="F31" s="51">
        <f t="shared" si="0"/>
        <v>44</v>
      </c>
      <c r="G31" s="56">
        <v>55</v>
      </c>
      <c r="H31" s="66">
        <v>9</v>
      </c>
      <c r="I31" s="65"/>
    </row>
    <row r="32" spans="1:9" ht="16.8" thickTop="1" thickBot="1" x14ac:dyDescent="0.35">
      <c r="A32" s="33" t="s">
        <v>63</v>
      </c>
      <c r="B32" s="40">
        <v>15</v>
      </c>
      <c r="C32" s="33" t="s">
        <v>64</v>
      </c>
      <c r="D32" s="69">
        <v>6</v>
      </c>
      <c r="E32" s="69">
        <v>1</v>
      </c>
      <c r="F32" s="51">
        <f t="shared" si="0"/>
        <v>7</v>
      </c>
      <c r="G32" s="56">
        <v>38</v>
      </c>
      <c r="H32" s="66">
        <v>0</v>
      </c>
      <c r="I32" s="65"/>
    </row>
    <row r="33" spans="1:9" ht="16.8" thickTop="1" thickBot="1" x14ac:dyDescent="0.35">
      <c r="A33" s="33" t="s">
        <v>65</v>
      </c>
      <c r="B33" s="40">
        <v>18</v>
      </c>
      <c r="C33" s="33" t="s">
        <v>66</v>
      </c>
      <c r="D33" s="69">
        <v>45</v>
      </c>
      <c r="E33" s="69">
        <v>1</v>
      </c>
      <c r="F33" s="51">
        <f t="shared" si="0"/>
        <v>46</v>
      </c>
      <c r="G33" s="56">
        <v>59</v>
      </c>
      <c r="H33" s="66">
        <v>5</v>
      </c>
      <c r="I33" s="65"/>
    </row>
    <row r="34" spans="1:9" ht="16.8" thickTop="1" thickBot="1" x14ac:dyDescent="0.35">
      <c r="A34" s="33" t="s">
        <v>67</v>
      </c>
      <c r="B34" s="40">
        <v>11</v>
      </c>
      <c r="C34" s="33" t="s">
        <v>68</v>
      </c>
      <c r="D34" s="69">
        <v>29</v>
      </c>
      <c r="E34" s="69">
        <v>2</v>
      </c>
      <c r="F34" s="51">
        <f t="shared" si="0"/>
        <v>31</v>
      </c>
      <c r="G34" s="56">
        <v>29</v>
      </c>
      <c r="H34" s="66">
        <v>0</v>
      </c>
      <c r="I34" s="65"/>
    </row>
    <row r="35" spans="1:9" ht="16.8" thickTop="1" thickBot="1" x14ac:dyDescent="0.35">
      <c r="A35" s="33" t="s">
        <v>69</v>
      </c>
      <c r="B35" s="40">
        <v>19</v>
      </c>
      <c r="C35" s="33" t="s">
        <v>70</v>
      </c>
      <c r="D35" s="69">
        <v>75</v>
      </c>
      <c r="E35" s="69">
        <v>13</v>
      </c>
      <c r="F35" s="51">
        <f t="shared" si="0"/>
        <v>88</v>
      </c>
      <c r="G35" s="56">
        <v>117</v>
      </c>
      <c r="H35" s="66">
        <v>16</v>
      </c>
      <c r="I35" s="65"/>
    </row>
    <row r="36" spans="1:9" ht="16.8" thickTop="1" thickBot="1" x14ac:dyDescent="0.35">
      <c r="A36" s="33" t="s">
        <v>71</v>
      </c>
      <c r="B36" s="40">
        <v>17</v>
      </c>
      <c r="C36" s="33" t="s">
        <v>72</v>
      </c>
      <c r="D36" s="69">
        <v>12</v>
      </c>
      <c r="E36" s="69">
        <v>0</v>
      </c>
      <c r="F36" s="51">
        <f t="shared" si="0"/>
        <v>12</v>
      </c>
      <c r="G36" s="56">
        <v>17</v>
      </c>
      <c r="H36" s="66">
        <v>1</v>
      </c>
      <c r="I36" s="65"/>
    </row>
    <row r="37" spans="1:9" ht="16.8" thickTop="1" thickBot="1" x14ac:dyDescent="0.35">
      <c r="A37" s="33" t="s">
        <v>73</v>
      </c>
      <c r="B37" s="40">
        <v>11</v>
      </c>
      <c r="C37" s="33" t="s">
        <v>74</v>
      </c>
      <c r="D37" s="69">
        <v>111</v>
      </c>
      <c r="E37" s="69">
        <v>2</v>
      </c>
      <c r="F37" s="51">
        <f t="shared" si="0"/>
        <v>113</v>
      </c>
      <c r="G37" s="56">
        <v>135</v>
      </c>
      <c r="H37" s="66">
        <v>0</v>
      </c>
      <c r="I37" s="65"/>
    </row>
    <row r="38" spans="1:9" ht="16.8" thickTop="1" thickBot="1" x14ac:dyDescent="0.35">
      <c r="A38" s="33" t="s">
        <v>75</v>
      </c>
      <c r="B38" s="40">
        <v>22</v>
      </c>
      <c r="C38" s="33" t="s">
        <v>76</v>
      </c>
      <c r="D38" s="69">
        <v>19</v>
      </c>
      <c r="E38" s="69">
        <v>1</v>
      </c>
      <c r="F38" s="51">
        <f t="shared" si="0"/>
        <v>20</v>
      </c>
      <c r="G38" s="56">
        <v>28</v>
      </c>
      <c r="H38" s="66">
        <v>3</v>
      </c>
      <c r="I38" s="65"/>
    </row>
    <row r="39" spans="1:9" ht="16.8" thickTop="1" thickBot="1" x14ac:dyDescent="0.35">
      <c r="A39" s="33" t="s">
        <v>77</v>
      </c>
      <c r="B39" s="40">
        <v>12</v>
      </c>
      <c r="C39" s="33" t="s">
        <v>78</v>
      </c>
      <c r="D39" s="69">
        <v>27</v>
      </c>
      <c r="E39" s="69">
        <v>1</v>
      </c>
      <c r="F39" s="51">
        <f t="shared" si="0"/>
        <v>28</v>
      </c>
      <c r="G39" s="56">
        <v>61</v>
      </c>
      <c r="H39" s="66">
        <v>0</v>
      </c>
      <c r="I39" s="65"/>
    </row>
    <row r="40" spans="1:9" ht="16.8" thickTop="1" thickBot="1" x14ac:dyDescent="0.35">
      <c r="A40" s="33" t="s">
        <v>79</v>
      </c>
      <c r="B40" s="40">
        <v>19</v>
      </c>
      <c r="C40" s="33" t="s">
        <v>80</v>
      </c>
      <c r="D40" s="69">
        <v>64</v>
      </c>
      <c r="E40" s="69">
        <v>4</v>
      </c>
      <c r="F40" s="51">
        <f t="shared" si="0"/>
        <v>68</v>
      </c>
      <c r="G40" s="56">
        <v>81</v>
      </c>
      <c r="H40" s="66">
        <v>7</v>
      </c>
      <c r="I40" s="65"/>
    </row>
    <row r="41" spans="1:9" ht="16.8" thickTop="1" thickBot="1" x14ac:dyDescent="0.35">
      <c r="A41" s="33" t="s">
        <v>81</v>
      </c>
      <c r="B41" s="40">
        <v>20</v>
      </c>
      <c r="C41" s="33" t="s">
        <v>82</v>
      </c>
      <c r="D41" s="69">
        <v>21</v>
      </c>
      <c r="E41" s="69">
        <v>0</v>
      </c>
      <c r="F41" s="51">
        <f t="shared" si="0"/>
        <v>21</v>
      </c>
      <c r="G41" s="56">
        <v>32</v>
      </c>
      <c r="H41" s="66">
        <v>1</v>
      </c>
      <c r="I41" s="65"/>
    </row>
    <row r="42" spans="1:9" ht="16.8" thickTop="1" thickBot="1" x14ac:dyDescent="0.35">
      <c r="A42" s="33" t="s">
        <v>83</v>
      </c>
      <c r="B42" s="40">
        <v>19</v>
      </c>
      <c r="C42" s="33" t="s">
        <v>84</v>
      </c>
      <c r="D42" s="69">
        <v>128</v>
      </c>
      <c r="E42" s="69">
        <v>8</v>
      </c>
      <c r="F42" s="51">
        <f t="shared" si="0"/>
        <v>136</v>
      </c>
      <c r="G42" s="56">
        <v>176</v>
      </c>
      <c r="H42" s="66">
        <v>31</v>
      </c>
      <c r="I42" s="65"/>
    </row>
    <row r="43" spans="1:9" ht="16.8" thickTop="1" thickBot="1" x14ac:dyDescent="0.35">
      <c r="A43" s="33" t="s">
        <v>85</v>
      </c>
      <c r="B43" s="40">
        <v>19</v>
      </c>
      <c r="C43" s="33" t="s">
        <v>86</v>
      </c>
      <c r="D43" s="69">
        <v>22</v>
      </c>
      <c r="E43" s="69">
        <v>2</v>
      </c>
      <c r="F43" s="51">
        <f t="shared" si="0"/>
        <v>24</v>
      </c>
      <c r="G43" s="56">
        <v>28</v>
      </c>
      <c r="H43" s="66">
        <v>0</v>
      </c>
      <c r="I43" s="65"/>
    </row>
    <row r="44" spans="1:9" ht="16.8" thickTop="1" thickBot="1" x14ac:dyDescent="0.35">
      <c r="A44" s="33" t="s">
        <v>87</v>
      </c>
      <c r="B44" s="40">
        <v>21</v>
      </c>
      <c r="C44" s="33" t="s">
        <v>88</v>
      </c>
      <c r="D44" s="69">
        <v>17</v>
      </c>
      <c r="E44" s="69">
        <v>1</v>
      </c>
      <c r="F44" s="51">
        <f t="shared" si="0"/>
        <v>18</v>
      </c>
      <c r="G44" s="56">
        <v>43</v>
      </c>
      <c r="H44" s="66">
        <v>1</v>
      </c>
      <c r="I44" s="65"/>
    </row>
    <row r="45" spans="1:9" ht="16.8" thickTop="1" thickBot="1" x14ac:dyDescent="0.35">
      <c r="A45" s="33" t="s">
        <v>89</v>
      </c>
      <c r="B45" s="40">
        <v>11</v>
      </c>
      <c r="C45" s="33" t="s">
        <v>90</v>
      </c>
      <c r="D45" s="69">
        <v>6</v>
      </c>
      <c r="E45" s="69">
        <v>0</v>
      </c>
      <c r="F45" s="51">
        <f t="shared" si="0"/>
        <v>6</v>
      </c>
      <c r="G45" s="56">
        <v>8</v>
      </c>
      <c r="H45" s="66">
        <v>4</v>
      </c>
      <c r="I45" s="65"/>
    </row>
    <row r="46" spans="1:9" ht="16.8" thickTop="1" thickBot="1" x14ac:dyDescent="0.35">
      <c r="A46" s="33" t="s">
        <v>91</v>
      </c>
      <c r="B46" s="40">
        <v>11</v>
      </c>
      <c r="C46" s="33" t="s">
        <v>92</v>
      </c>
      <c r="D46" s="69">
        <v>57</v>
      </c>
      <c r="E46" s="69">
        <v>2</v>
      </c>
      <c r="F46" s="51">
        <f t="shared" si="0"/>
        <v>59</v>
      </c>
      <c r="G46" s="56">
        <v>59</v>
      </c>
      <c r="H46" s="66">
        <v>47</v>
      </c>
      <c r="I46" s="65"/>
    </row>
    <row r="47" spans="1:9" ht="16.8" thickTop="1" thickBot="1" x14ac:dyDescent="0.35">
      <c r="A47" s="33" t="s">
        <v>93</v>
      </c>
      <c r="B47" s="40">
        <v>12</v>
      </c>
      <c r="C47" s="33" t="s">
        <v>94</v>
      </c>
      <c r="D47" s="69">
        <v>135</v>
      </c>
      <c r="E47" s="69">
        <v>11</v>
      </c>
      <c r="F47" s="51">
        <f t="shared" si="0"/>
        <v>146</v>
      </c>
      <c r="G47" s="56">
        <v>232</v>
      </c>
      <c r="H47" s="66">
        <v>3</v>
      </c>
      <c r="I47" s="65"/>
    </row>
    <row r="48" spans="1:9" ht="16.8" thickTop="1" thickBot="1" x14ac:dyDescent="0.35">
      <c r="A48" s="33" t="s">
        <v>95</v>
      </c>
      <c r="B48" s="40">
        <v>17</v>
      </c>
      <c r="C48" s="33" t="s">
        <v>96</v>
      </c>
      <c r="D48" s="69">
        <v>44</v>
      </c>
      <c r="E48" s="69">
        <v>5</v>
      </c>
      <c r="F48" s="51">
        <f t="shared" si="0"/>
        <v>49</v>
      </c>
      <c r="G48" s="56">
        <v>53</v>
      </c>
      <c r="H48" s="66">
        <v>0</v>
      </c>
      <c r="I48" s="65"/>
    </row>
    <row r="49" spans="1:9" ht="16.8" thickTop="1" thickBot="1" x14ac:dyDescent="0.35">
      <c r="A49" s="33" t="s">
        <v>97</v>
      </c>
      <c r="B49" s="40">
        <v>11</v>
      </c>
      <c r="C49" s="33" t="s">
        <v>98</v>
      </c>
      <c r="D49" s="69">
        <v>37</v>
      </c>
      <c r="E49" s="69">
        <v>5</v>
      </c>
      <c r="F49" s="51">
        <f t="shared" si="0"/>
        <v>42</v>
      </c>
      <c r="G49" s="56">
        <v>51</v>
      </c>
      <c r="H49" s="66">
        <v>3</v>
      </c>
      <c r="I49" s="65"/>
    </row>
    <row r="50" spans="1:9" ht="16.8" thickTop="1" thickBot="1" x14ac:dyDescent="0.35">
      <c r="A50" s="33" t="s">
        <v>99</v>
      </c>
      <c r="B50" s="40">
        <v>19</v>
      </c>
      <c r="C50" s="33" t="s">
        <v>100</v>
      </c>
      <c r="D50" s="69">
        <v>5</v>
      </c>
      <c r="E50" s="69">
        <v>0</v>
      </c>
      <c r="F50" s="51">
        <f t="shared" si="0"/>
        <v>5</v>
      </c>
      <c r="G50" s="56">
        <v>21</v>
      </c>
      <c r="H50" s="66">
        <v>4</v>
      </c>
      <c r="I50" s="65"/>
    </row>
    <row r="51" spans="1:9" ht="16.8" thickTop="1" thickBot="1" x14ac:dyDescent="0.35">
      <c r="A51" s="33" t="s">
        <v>101</v>
      </c>
      <c r="B51" s="40">
        <v>13</v>
      </c>
      <c r="C51" s="33" t="s">
        <v>102</v>
      </c>
      <c r="D51" s="69">
        <v>22</v>
      </c>
      <c r="E51" s="69">
        <v>0</v>
      </c>
      <c r="F51" s="51">
        <f t="shared" si="0"/>
        <v>22</v>
      </c>
      <c r="G51" s="56">
        <v>31</v>
      </c>
      <c r="H51" s="66">
        <v>3</v>
      </c>
      <c r="I51" s="65"/>
    </row>
    <row r="52" spans="1:9" ht="16.8" thickTop="1" thickBot="1" x14ac:dyDescent="0.35">
      <c r="A52" s="33" t="s">
        <v>103</v>
      </c>
      <c r="B52" s="40">
        <v>11</v>
      </c>
      <c r="C52" s="33" t="s">
        <v>104</v>
      </c>
      <c r="D52" s="69">
        <v>1</v>
      </c>
      <c r="E52" s="69">
        <v>0</v>
      </c>
      <c r="F52" s="51">
        <f t="shared" si="0"/>
        <v>1</v>
      </c>
      <c r="G52" s="56">
        <v>21</v>
      </c>
      <c r="H52" s="66">
        <v>0</v>
      </c>
      <c r="I52" s="65"/>
    </row>
    <row r="53" spans="1:9" ht="16.8" thickTop="1" thickBot="1" x14ac:dyDescent="0.35">
      <c r="A53" s="33" t="s">
        <v>105</v>
      </c>
      <c r="B53" s="40">
        <v>3</v>
      </c>
      <c r="C53" s="33" t="s">
        <v>106</v>
      </c>
      <c r="D53" s="69">
        <v>16</v>
      </c>
      <c r="E53" s="69">
        <v>0</v>
      </c>
      <c r="F53" s="51">
        <f t="shared" si="0"/>
        <v>16</v>
      </c>
      <c r="G53" s="56">
        <v>19</v>
      </c>
      <c r="H53" s="66">
        <v>3</v>
      </c>
      <c r="I53" s="65"/>
    </row>
    <row r="54" spans="1:9" ht="16.8" thickTop="1" thickBot="1" x14ac:dyDescent="0.35">
      <c r="A54" s="33" t="s">
        <v>107</v>
      </c>
      <c r="B54" s="40">
        <v>19</v>
      </c>
      <c r="C54" s="33" t="s">
        <v>108</v>
      </c>
      <c r="D54" s="69">
        <v>62</v>
      </c>
      <c r="E54" s="69">
        <v>5</v>
      </c>
      <c r="F54" s="51">
        <f t="shared" si="0"/>
        <v>67</v>
      </c>
      <c r="G54" s="56">
        <v>116</v>
      </c>
      <c r="H54" s="66">
        <v>6</v>
      </c>
      <c r="I54" s="65"/>
    </row>
    <row r="55" spans="1:9" ht="16.8" thickTop="1" thickBot="1" x14ac:dyDescent="0.35">
      <c r="A55" s="33" t="s">
        <v>109</v>
      </c>
      <c r="B55" s="40">
        <v>17</v>
      </c>
      <c r="C55" s="33" t="s">
        <v>110</v>
      </c>
      <c r="D55" s="69">
        <v>39</v>
      </c>
      <c r="E55" s="69">
        <v>0</v>
      </c>
      <c r="F55" s="51">
        <f t="shared" si="0"/>
        <v>39</v>
      </c>
      <c r="G55" s="56">
        <v>44</v>
      </c>
      <c r="H55" s="66">
        <v>2</v>
      </c>
      <c r="I55" s="65"/>
    </row>
    <row r="56" spans="1:9" ht="16.8" thickTop="1" thickBot="1" x14ac:dyDescent="0.35">
      <c r="A56" s="33" t="s">
        <v>111</v>
      </c>
      <c r="B56" s="40">
        <v>18</v>
      </c>
      <c r="C56" s="33" t="s">
        <v>112</v>
      </c>
      <c r="D56" s="69">
        <v>51</v>
      </c>
      <c r="E56" s="69">
        <v>9</v>
      </c>
      <c r="F56" s="51">
        <f t="shared" si="0"/>
        <v>60</v>
      </c>
      <c r="G56" s="56">
        <v>78</v>
      </c>
      <c r="H56" s="66">
        <v>7</v>
      </c>
      <c r="I56" s="65"/>
    </row>
    <row r="57" spans="1:9" ht="16.8" thickTop="1" thickBot="1" x14ac:dyDescent="0.35">
      <c r="A57" s="33" t="s">
        <v>113</v>
      </c>
      <c r="B57" s="40">
        <v>16</v>
      </c>
      <c r="C57" s="33" t="s">
        <v>114</v>
      </c>
      <c r="D57" s="69">
        <v>53</v>
      </c>
      <c r="E57" s="69">
        <v>20</v>
      </c>
      <c r="F57" s="51">
        <f t="shared" si="0"/>
        <v>73</v>
      </c>
      <c r="G57" s="56">
        <v>111</v>
      </c>
      <c r="H57" s="66">
        <v>0</v>
      </c>
      <c r="I57" s="65"/>
    </row>
    <row r="58" spans="1:9" ht="16.8" thickTop="1" thickBot="1" x14ac:dyDescent="0.35">
      <c r="A58" s="33" t="s">
        <v>115</v>
      </c>
      <c r="B58" s="40">
        <v>23</v>
      </c>
      <c r="C58" s="33" t="s">
        <v>116</v>
      </c>
      <c r="D58" s="69">
        <v>23</v>
      </c>
      <c r="E58" s="69">
        <v>1</v>
      </c>
      <c r="F58" s="51">
        <f t="shared" si="0"/>
        <v>24</v>
      </c>
      <c r="G58" s="56">
        <v>41</v>
      </c>
      <c r="H58" s="66">
        <v>4</v>
      </c>
      <c r="I58" s="65"/>
    </row>
    <row r="59" spans="1:9" ht="16.8" thickTop="1" thickBot="1" x14ac:dyDescent="0.35">
      <c r="A59" s="33" t="s">
        <v>117</v>
      </c>
      <c r="B59" s="40">
        <v>5</v>
      </c>
      <c r="C59" s="33" t="s">
        <v>118</v>
      </c>
      <c r="D59" s="69">
        <v>33</v>
      </c>
      <c r="E59" s="69">
        <v>7</v>
      </c>
      <c r="F59" s="51">
        <f t="shared" si="0"/>
        <v>40</v>
      </c>
      <c r="G59" s="56">
        <v>69</v>
      </c>
      <c r="H59" s="66">
        <v>5</v>
      </c>
      <c r="I59" s="65"/>
    </row>
    <row r="60" spans="1:9" ht="16.8" thickTop="1" thickBot="1" x14ac:dyDescent="0.35">
      <c r="A60" s="33" t="s">
        <v>119</v>
      </c>
      <c r="B60" s="40">
        <v>12</v>
      </c>
      <c r="C60" s="33" t="s">
        <v>120</v>
      </c>
      <c r="D60" s="69">
        <v>6</v>
      </c>
      <c r="E60" s="69">
        <v>0</v>
      </c>
      <c r="F60" s="51">
        <f t="shared" si="0"/>
        <v>6</v>
      </c>
      <c r="G60" s="56">
        <v>13</v>
      </c>
      <c r="H60" s="66">
        <v>0</v>
      </c>
      <c r="I60" s="65"/>
    </row>
    <row r="61" spans="1:9" ht="16.8" thickTop="1" thickBot="1" x14ac:dyDescent="0.35">
      <c r="A61" s="33" t="s">
        <v>121</v>
      </c>
      <c r="B61" s="40">
        <v>16</v>
      </c>
      <c r="C61" s="33" t="s">
        <v>122</v>
      </c>
      <c r="D61" s="69">
        <v>10</v>
      </c>
      <c r="E61" s="69">
        <v>1</v>
      </c>
      <c r="F61" s="51">
        <f t="shared" ref="F61:F112" si="1">SUM(D61:E61)</f>
        <v>11</v>
      </c>
      <c r="G61" s="56">
        <v>24</v>
      </c>
      <c r="H61" s="66">
        <v>0</v>
      </c>
      <c r="I61" s="65"/>
    </row>
    <row r="62" spans="1:9" ht="16.8" thickTop="1" thickBot="1" x14ac:dyDescent="0.35">
      <c r="A62" s="33" t="s">
        <v>123</v>
      </c>
      <c r="B62" s="40">
        <v>19</v>
      </c>
      <c r="C62" s="33" t="s">
        <v>124</v>
      </c>
      <c r="D62" s="69">
        <v>32</v>
      </c>
      <c r="E62" s="69">
        <v>6</v>
      </c>
      <c r="F62" s="51">
        <f t="shared" si="1"/>
        <v>38</v>
      </c>
      <c r="G62" s="56">
        <v>54</v>
      </c>
      <c r="H62" s="66">
        <v>2</v>
      </c>
      <c r="I62" s="65"/>
    </row>
    <row r="63" spans="1:9" ht="16.8" thickTop="1" thickBot="1" x14ac:dyDescent="0.35">
      <c r="A63" s="33" t="s">
        <v>125</v>
      </c>
      <c r="B63" s="40">
        <v>19</v>
      </c>
      <c r="C63" s="33" t="s">
        <v>126</v>
      </c>
      <c r="D63" s="69">
        <v>22</v>
      </c>
      <c r="E63" s="69">
        <v>0</v>
      </c>
      <c r="F63" s="51">
        <f t="shared" si="1"/>
        <v>22</v>
      </c>
      <c r="G63" s="56">
        <v>40</v>
      </c>
      <c r="H63" s="66">
        <v>0</v>
      </c>
      <c r="I63" s="65"/>
    </row>
    <row r="64" spans="1:9" ht="16.8" thickTop="1" thickBot="1" x14ac:dyDescent="0.35">
      <c r="A64" s="33" t="s">
        <v>127</v>
      </c>
      <c r="B64" s="40">
        <v>19</v>
      </c>
      <c r="C64" s="33" t="s">
        <v>128</v>
      </c>
      <c r="D64" s="69">
        <v>47</v>
      </c>
      <c r="E64" s="69">
        <v>3</v>
      </c>
      <c r="F64" s="51">
        <f t="shared" si="1"/>
        <v>50</v>
      </c>
      <c r="G64" s="56">
        <v>77</v>
      </c>
      <c r="H64" s="66">
        <v>3</v>
      </c>
      <c r="I64" s="65"/>
    </row>
    <row r="65" spans="1:9" ht="16.8" thickTop="1" thickBot="1" x14ac:dyDescent="0.35">
      <c r="A65" s="33" t="s">
        <v>129</v>
      </c>
      <c r="B65" s="40">
        <v>24</v>
      </c>
      <c r="C65" s="33" t="s">
        <v>130</v>
      </c>
      <c r="D65" s="69">
        <v>2</v>
      </c>
      <c r="E65" s="69">
        <v>0</v>
      </c>
      <c r="F65" s="51">
        <f t="shared" si="1"/>
        <v>2</v>
      </c>
      <c r="G65" s="56">
        <v>12</v>
      </c>
      <c r="H65" s="66">
        <v>0</v>
      </c>
      <c r="I65" s="65"/>
    </row>
    <row r="66" spans="1:9" ht="16.8" thickTop="1" thickBot="1" x14ac:dyDescent="0.35">
      <c r="A66" s="33" t="s">
        <v>131</v>
      </c>
      <c r="B66" s="40">
        <v>22</v>
      </c>
      <c r="C66" s="33" t="s">
        <v>132</v>
      </c>
      <c r="D66" s="69">
        <v>34</v>
      </c>
      <c r="E66" s="69">
        <v>1</v>
      </c>
      <c r="F66" s="51">
        <f t="shared" si="1"/>
        <v>35</v>
      </c>
      <c r="G66" s="56">
        <v>38</v>
      </c>
      <c r="H66" s="66">
        <v>2</v>
      </c>
      <c r="I66" s="65"/>
    </row>
    <row r="67" spans="1:9" ht="16.8" thickTop="1" thickBot="1" x14ac:dyDescent="0.35">
      <c r="A67" s="33" t="s">
        <v>133</v>
      </c>
      <c r="B67" s="40">
        <v>19</v>
      </c>
      <c r="C67" s="33" t="s">
        <v>134</v>
      </c>
      <c r="D67" s="69">
        <v>48</v>
      </c>
      <c r="E67" s="69">
        <v>8</v>
      </c>
      <c r="F67" s="51">
        <f t="shared" si="1"/>
        <v>56</v>
      </c>
      <c r="G67" s="56">
        <v>88</v>
      </c>
      <c r="H67" s="66">
        <v>0</v>
      </c>
      <c r="I67" s="65"/>
    </row>
    <row r="68" spans="1:9" ht="16.8" thickTop="1" thickBot="1" x14ac:dyDescent="0.35">
      <c r="A68" s="33" t="s">
        <v>135</v>
      </c>
      <c r="B68" s="40">
        <v>23</v>
      </c>
      <c r="C68" s="33" t="s">
        <v>136</v>
      </c>
      <c r="D68" s="69">
        <v>26</v>
      </c>
      <c r="E68" s="69">
        <v>0</v>
      </c>
      <c r="F68" s="51">
        <f t="shared" si="1"/>
        <v>26</v>
      </c>
      <c r="G68" s="56">
        <v>47</v>
      </c>
      <c r="H68" s="66">
        <v>3</v>
      </c>
      <c r="I68" s="65"/>
    </row>
    <row r="69" spans="1:9" ht="16.8" thickTop="1" thickBot="1" x14ac:dyDescent="0.35">
      <c r="A69" s="33" t="s">
        <v>137</v>
      </c>
      <c r="B69" s="40">
        <v>14</v>
      </c>
      <c r="C69" s="33" t="s">
        <v>138</v>
      </c>
      <c r="D69" s="69">
        <v>28</v>
      </c>
      <c r="E69" s="69">
        <v>4</v>
      </c>
      <c r="F69" s="51">
        <f t="shared" si="1"/>
        <v>32</v>
      </c>
      <c r="G69" s="56">
        <v>46</v>
      </c>
      <c r="H69" s="66">
        <v>0</v>
      </c>
      <c r="I69" s="65"/>
    </row>
    <row r="70" spans="1:9" ht="16.8" thickTop="1" thickBot="1" x14ac:dyDescent="0.35">
      <c r="A70" s="33" t="s">
        <v>139</v>
      </c>
      <c r="B70" s="40">
        <v>17</v>
      </c>
      <c r="C70" s="33" t="s">
        <v>140</v>
      </c>
      <c r="D70" s="69">
        <v>47</v>
      </c>
      <c r="E70" s="69">
        <v>7</v>
      </c>
      <c r="F70" s="51">
        <f t="shared" si="1"/>
        <v>54</v>
      </c>
      <c r="G70" s="56">
        <v>109</v>
      </c>
      <c r="H70" s="66">
        <v>7</v>
      </c>
      <c r="I70" s="65"/>
    </row>
    <row r="71" spans="1:9" ht="16.8" thickTop="1" thickBot="1" x14ac:dyDescent="0.35">
      <c r="A71" s="33" t="s">
        <v>141</v>
      </c>
      <c r="B71" s="40">
        <v>16</v>
      </c>
      <c r="C71" s="33" t="s">
        <v>142</v>
      </c>
      <c r="D71" s="69">
        <v>15</v>
      </c>
      <c r="E71" s="69">
        <v>0</v>
      </c>
      <c r="F71" s="51">
        <f t="shared" si="1"/>
        <v>15</v>
      </c>
      <c r="G71" s="56">
        <v>30</v>
      </c>
      <c r="H71" s="66">
        <v>0</v>
      </c>
      <c r="I71" s="65"/>
    </row>
    <row r="72" spans="1:9" ht="16.8" thickTop="1" thickBot="1" x14ac:dyDescent="0.35">
      <c r="A72" s="33" t="s">
        <v>144</v>
      </c>
      <c r="B72" s="40">
        <v>25</v>
      </c>
      <c r="C72" s="33" t="s">
        <v>145</v>
      </c>
      <c r="D72" s="69">
        <v>71</v>
      </c>
      <c r="E72" s="69">
        <v>1</v>
      </c>
      <c r="F72" s="51">
        <f t="shared" si="1"/>
        <v>72</v>
      </c>
      <c r="G72" s="56">
        <v>172</v>
      </c>
      <c r="H72" s="66">
        <v>5</v>
      </c>
      <c r="I72" s="65"/>
    </row>
    <row r="73" spans="1:9" ht="16.8" thickTop="1" thickBot="1" x14ac:dyDescent="0.35">
      <c r="A73" s="33" t="s">
        <v>146</v>
      </c>
      <c r="B73" s="40">
        <v>23</v>
      </c>
      <c r="C73" s="33" t="s">
        <v>147</v>
      </c>
      <c r="D73" s="69">
        <v>5</v>
      </c>
      <c r="E73" s="69">
        <v>0</v>
      </c>
      <c r="F73" s="51">
        <f t="shared" si="1"/>
        <v>5</v>
      </c>
      <c r="G73" s="56">
        <v>40</v>
      </c>
      <c r="H73" s="66">
        <v>1</v>
      </c>
      <c r="I73" s="65"/>
    </row>
    <row r="74" spans="1:9" ht="16.8" thickTop="1" thickBot="1" x14ac:dyDescent="0.35">
      <c r="A74" s="33" t="s">
        <v>148</v>
      </c>
      <c r="B74" s="40">
        <v>23</v>
      </c>
      <c r="C74" s="33" t="s">
        <v>149</v>
      </c>
      <c r="D74" s="69">
        <v>0</v>
      </c>
      <c r="E74" s="69">
        <v>0</v>
      </c>
      <c r="F74" s="51">
        <f t="shared" si="1"/>
        <v>0</v>
      </c>
      <c r="G74" s="56">
        <v>65</v>
      </c>
      <c r="H74" s="66">
        <v>0</v>
      </c>
      <c r="I74" s="65"/>
    </row>
    <row r="75" spans="1:9" ht="16.8" thickTop="1" thickBot="1" x14ac:dyDescent="0.35">
      <c r="A75" s="33" t="s">
        <v>150</v>
      </c>
      <c r="B75" s="40">
        <v>7</v>
      </c>
      <c r="C75" s="33" t="s">
        <v>151</v>
      </c>
      <c r="D75" s="69">
        <v>40</v>
      </c>
      <c r="E75" s="69">
        <v>0</v>
      </c>
      <c r="F75" s="51">
        <f t="shared" si="1"/>
        <v>40</v>
      </c>
      <c r="G75" s="56">
        <v>67</v>
      </c>
      <c r="H75" s="66">
        <v>0</v>
      </c>
      <c r="I75" s="65"/>
    </row>
    <row r="76" spans="1:9" ht="16.8" thickTop="1" thickBot="1" x14ac:dyDescent="0.35">
      <c r="A76" s="33" t="s">
        <v>152</v>
      </c>
      <c r="B76" s="40">
        <v>2</v>
      </c>
      <c r="C76" s="33" t="s">
        <v>153</v>
      </c>
      <c r="D76" s="69">
        <v>9</v>
      </c>
      <c r="E76" s="69">
        <v>0</v>
      </c>
      <c r="F76" s="51">
        <f t="shared" si="1"/>
        <v>9</v>
      </c>
      <c r="G76" s="56">
        <v>11</v>
      </c>
      <c r="H76" s="66">
        <v>0</v>
      </c>
      <c r="I76" s="65"/>
    </row>
    <row r="77" spans="1:9" ht="16.8" thickTop="1" thickBot="1" x14ac:dyDescent="0.35">
      <c r="A77" s="33" t="s">
        <v>154</v>
      </c>
      <c r="B77" s="40">
        <v>14</v>
      </c>
      <c r="C77" s="33" t="s">
        <v>155</v>
      </c>
      <c r="D77" s="69">
        <v>56</v>
      </c>
      <c r="E77" s="69">
        <v>9</v>
      </c>
      <c r="F77" s="51">
        <f t="shared" si="1"/>
        <v>65</v>
      </c>
      <c r="G77" s="56">
        <v>98</v>
      </c>
      <c r="H77" s="66">
        <v>2</v>
      </c>
      <c r="I77" s="65"/>
    </row>
    <row r="78" spans="1:9" ht="16.8" thickTop="1" thickBot="1" x14ac:dyDescent="0.35">
      <c r="A78" s="33" t="s">
        <v>156</v>
      </c>
      <c r="B78" s="40">
        <v>22</v>
      </c>
      <c r="C78" s="33" t="s">
        <v>157</v>
      </c>
      <c r="D78" s="69">
        <v>6</v>
      </c>
      <c r="E78" s="69">
        <v>0</v>
      </c>
      <c r="F78" s="51">
        <f t="shared" si="1"/>
        <v>6</v>
      </c>
      <c r="G78" s="56">
        <v>15</v>
      </c>
      <c r="H78" s="66">
        <v>4</v>
      </c>
      <c r="I78" s="65"/>
    </row>
    <row r="79" spans="1:9" ht="16.8" thickTop="1" thickBot="1" x14ac:dyDescent="0.35">
      <c r="A79" s="33" t="s">
        <v>158</v>
      </c>
      <c r="B79" s="40">
        <v>20</v>
      </c>
      <c r="C79" s="33" t="s">
        <v>159</v>
      </c>
      <c r="D79" s="69">
        <v>15</v>
      </c>
      <c r="E79" s="69">
        <v>0</v>
      </c>
      <c r="F79" s="51">
        <f t="shared" si="1"/>
        <v>15</v>
      </c>
      <c r="G79" s="56">
        <v>19</v>
      </c>
      <c r="H79" s="66">
        <v>0</v>
      </c>
      <c r="I79" s="65"/>
    </row>
    <row r="80" spans="1:9" ht="16.8" thickTop="1" thickBot="1" x14ac:dyDescent="0.35">
      <c r="A80" s="33" t="s">
        <v>160</v>
      </c>
      <c r="B80" s="40">
        <v>15</v>
      </c>
      <c r="C80" s="33" t="s">
        <v>161</v>
      </c>
      <c r="D80" s="69">
        <v>15</v>
      </c>
      <c r="E80" s="69">
        <v>0</v>
      </c>
      <c r="F80" s="51">
        <f t="shared" si="1"/>
        <v>15</v>
      </c>
      <c r="G80" s="56">
        <v>30</v>
      </c>
      <c r="H80" s="66">
        <v>2</v>
      </c>
      <c r="I80" s="65"/>
    </row>
    <row r="81" spans="1:9" ht="16.8" thickTop="1" thickBot="1" x14ac:dyDescent="0.35">
      <c r="A81" s="33" t="s">
        <v>162</v>
      </c>
      <c r="B81" s="40">
        <v>23</v>
      </c>
      <c r="C81" s="33" t="s">
        <v>163</v>
      </c>
      <c r="D81" s="69">
        <v>41</v>
      </c>
      <c r="E81" s="69">
        <v>0</v>
      </c>
      <c r="F81" s="51">
        <f t="shared" si="1"/>
        <v>41</v>
      </c>
      <c r="G81" s="56">
        <v>58</v>
      </c>
      <c r="H81" s="66">
        <v>1</v>
      </c>
      <c r="I81" s="65"/>
    </row>
    <row r="82" spans="1:9" ht="16.8" thickTop="1" thickBot="1" x14ac:dyDescent="0.35">
      <c r="A82" s="33" t="s">
        <v>164</v>
      </c>
      <c r="B82" s="40">
        <v>10</v>
      </c>
      <c r="C82" s="33" t="s">
        <v>165</v>
      </c>
      <c r="D82" s="69">
        <v>2</v>
      </c>
      <c r="E82" s="69">
        <v>0</v>
      </c>
      <c r="F82" s="51">
        <f t="shared" si="1"/>
        <v>2</v>
      </c>
      <c r="G82" s="56">
        <v>20</v>
      </c>
      <c r="H82" s="66">
        <v>0</v>
      </c>
      <c r="I82" s="65"/>
    </row>
    <row r="83" spans="1:9" ht="16.8" thickTop="1" thickBot="1" x14ac:dyDescent="0.35">
      <c r="A83" s="33" t="s">
        <v>166</v>
      </c>
      <c r="B83" s="40">
        <v>25</v>
      </c>
      <c r="C83" s="33" t="s">
        <v>167</v>
      </c>
      <c r="D83" s="69">
        <v>2</v>
      </c>
      <c r="E83" s="69">
        <v>0</v>
      </c>
      <c r="F83" s="51">
        <f t="shared" si="1"/>
        <v>2</v>
      </c>
      <c r="G83" s="56">
        <v>49</v>
      </c>
      <c r="H83" s="66">
        <v>2</v>
      </c>
      <c r="I83" s="65"/>
    </row>
    <row r="84" spans="1:9" ht="16.8" thickTop="1" thickBot="1" x14ac:dyDescent="0.35">
      <c r="A84" s="33" t="s">
        <v>168</v>
      </c>
      <c r="B84" s="40">
        <v>17</v>
      </c>
      <c r="C84" s="33" t="s">
        <v>169</v>
      </c>
      <c r="D84" s="69">
        <v>17</v>
      </c>
      <c r="E84" s="69">
        <v>0</v>
      </c>
      <c r="F84" s="51">
        <f t="shared" si="1"/>
        <v>17</v>
      </c>
      <c r="G84" s="56">
        <v>24</v>
      </c>
      <c r="H84" s="66">
        <v>5</v>
      </c>
      <c r="I84" s="65"/>
    </row>
    <row r="85" spans="1:9" ht="16.8" thickTop="1" thickBot="1" x14ac:dyDescent="0.35">
      <c r="A85" s="33" t="s">
        <v>170</v>
      </c>
      <c r="B85" s="40">
        <v>20</v>
      </c>
      <c r="C85" s="33" t="s">
        <v>171</v>
      </c>
      <c r="D85" s="69">
        <v>6</v>
      </c>
      <c r="E85" s="69">
        <v>0</v>
      </c>
      <c r="F85" s="51">
        <f t="shared" si="1"/>
        <v>6</v>
      </c>
      <c r="G85" s="56">
        <v>36</v>
      </c>
      <c r="H85" s="66">
        <v>0</v>
      </c>
      <c r="I85" s="65"/>
    </row>
    <row r="86" spans="1:9" ht="16.8" thickTop="1" thickBot="1" x14ac:dyDescent="0.35">
      <c r="A86" s="33" t="s">
        <v>172</v>
      </c>
      <c r="B86" s="40">
        <v>7</v>
      </c>
      <c r="C86" s="33" t="s">
        <v>173</v>
      </c>
      <c r="D86" s="69">
        <v>13</v>
      </c>
      <c r="E86" s="69">
        <v>1</v>
      </c>
      <c r="F86" s="51">
        <f t="shared" si="1"/>
        <v>14</v>
      </c>
      <c r="G86" s="56">
        <v>22</v>
      </c>
      <c r="H86" s="66">
        <v>0</v>
      </c>
      <c r="I86" s="65"/>
    </row>
    <row r="87" spans="1:9" ht="16.8" thickTop="1" thickBot="1" x14ac:dyDescent="0.35">
      <c r="A87" s="33" t="s">
        <v>174</v>
      </c>
      <c r="B87" s="40">
        <v>24</v>
      </c>
      <c r="C87" s="33" t="s">
        <v>175</v>
      </c>
      <c r="D87" s="69">
        <v>16</v>
      </c>
      <c r="E87" s="69">
        <v>0</v>
      </c>
      <c r="F87" s="51">
        <f t="shared" si="1"/>
        <v>16</v>
      </c>
      <c r="G87" s="56">
        <v>39</v>
      </c>
      <c r="H87" s="66">
        <v>0</v>
      </c>
      <c r="I87" s="65"/>
    </row>
    <row r="88" spans="1:9" ht="16.8" thickTop="1" thickBot="1" x14ac:dyDescent="0.35">
      <c r="A88" s="33" t="s">
        <v>176</v>
      </c>
      <c r="B88" s="40">
        <v>21</v>
      </c>
      <c r="C88" s="33" t="s">
        <v>177</v>
      </c>
      <c r="D88" s="69">
        <v>10</v>
      </c>
      <c r="E88" s="69">
        <v>0</v>
      </c>
      <c r="F88" s="51">
        <f t="shared" si="1"/>
        <v>10</v>
      </c>
      <c r="G88" s="56">
        <v>10</v>
      </c>
      <c r="H88" s="66">
        <v>0</v>
      </c>
      <c r="I88" s="65"/>
    </row>
    <row r="89" spans="1:9" ht="16.8" thickTop="1" thickBot="1" x14ac:dyDescent="0.35">
      <c r="A89" s="33" t="s">
        <v>178</v>
      </c>
      <c r="B89" s="40">
        <v>24</v>
      </c>
      <c r="C89" s="33" t="s">
        <v>179</v>
      </c>
      <c r="D89" s="69">
        <v>13</v>
      </c>
      <c r="E89" s="69">
        <v>0</v>
      </c>
      <c r="F89" s="51">
        <f t="shared" si="1"/>
        <v>13</v>
      </c>
      <c r="G89" s="56">
        <v>23</v>
      </c>
      <c r="H89" s="66">
        <v>1</v>
      </c>
      <c r="I89" s="65"/>
    </row>
    <row r="90" spans="1:9" ht="16.8" thickTop="1" thickBot="1" x14ac:dyDescent="0.35">
      <c r="A90" s="33" t="s">
        <v>180</v>
      </c>
      <c r="B90" s="40">
        <v>17</v>
      </c>
      <c r="C90" s="33" t="s">
        <v>181</v>
      </c>
      <c r="D90" s="69">
        <v>10</v>
      </c>
      <c r="E90" s="69">
        <v>0</v>
      </c>
      <c r="F90" s="51">
        <f t="shared" si="1"/>
        <v>10</v>
      </c>
      <c r="G90" s="56">
        <v>41</v>
      </c>
      <c r="H90" s="66">
        <v>9</v>
      </c>
      <c r="I90" s="65"/>
    </row>
    <row r="91" spans="1:9" ht="16.8" thickTop="1" thickBot="1" x14ac:dyDescent="0.35">
      <c r="A91" s="33" t="s">
        <v>182</v>
      </c>
      <c r="B91" s="40">
        <v>24</v>
      </c>
      <c r="C91" s="33" t="s">
        <v>183</v>
      </c>
      <c r="D91" s="69">
        <v>53</v>
      </c>
      <c r="E91" s="69">
        <v>3</v>
      </c>
      <c r="F91" s="51">
        <f t="shared" si="1"/>
        <v>56</v>
      </c>
      <c r="G91" s="56">
        <v>78</v>
      </c>
      <c r="H91" s="66">
        <v>5</v>
      </c>
      <c r="I91" s="65"/>
    </row>
    <row r="92" spans="1:9" ht="16.8" thickTop="1" thickBot="1" x14ac:dyDescent="0.35">
      <c r="A92" s="33" t="s">
        <v>184</v>
      </c>
      <c r="B92" s="40">
        <v>25</v>
      </c>
      <c r="C92" s="33" t="s">
        <v>185</v>
      </c>
      <c r="D92" s="69">
        <v>7</v>
      </c>
      <c r="E92" s="69">
        <v>0</v>
      </c>
      <c r="F92" s="51">
        <f t="shared" si="1"/>
        <v>7</v>
      </c>
      <c r="G92" s="56">
        <v>18</v>
      </c>
      <c r="H92" s="66">
        <v>0</v>
      </c>
      <c r="I92" s="65"/>
    </row>
    <row r="93" spans="1:9" ht="16.8" thickTop="1" thickBot="1" x14ac:dyDescent="0.35">
      <c r="A93" s="33" t="s">
        <v>186</v>
      </c>
      <c r="B93" s="40">
        <v>12</v>
      </c>
      <c r="C93" s="33" t="s">
        <v>187</v>
      </c>
      <c r="D93" s="69">
        <v>24</v>
      </c>
      <c r="E93" s="69">
        <v>3</v>
      </c>
      <c r="F93" s="51">
        <f t="shared" si="1"/>
        <v>27</v>
      </c>
      <c r="G93" s="56">
        <v>30</v>
      </c>
      <c r="H93" s="66">
        <v>1</v>
      </c>
      <c r="I93" s="65"/>
    </row>
    <row r="94" spans="1:9" ht="16.8" thickTop="1" thickBot="1" x14ac:dyDescent="0.35">
      <c r="A94" s="33" t="s">
        <v>188</v>
      </c>
      <c r="B94" s="40">
        <v>11</v>
      </c>
      <c r="C94" s="33" t="s">
        <v>189</v>
      </c>
      <c r="D94" s="69">
        <v>75</v>
      </c>
      <c r="E94" s="69">
        <v>11</v>
      </c>
      <c r="F94" s="51">
        <f t="shared" si="1"/>
        <v>86</v>
      </c>
      <c r="G94" s="56">
        <v>121</v>
      </c>
      <c r="H94" s="66">
        <v>4</v>
      </c>
      <c r="I94" s="65"/>
    </row>
    <row r="95" spans="1:9" ht="16.8" thickTop="1" thickBot="1" x14ac:dyDescent="0.35">
      <c r="A95" s="33" t="s">
        <v>190</v>
      </c>
      <c r="B95" s="40">
        <v>14</v>
      </c>
      <c r="C95" s="33" t="s">
        <v>191</v>
      </c>
      <c r="D95" s="69">
        <v>15</v>
      </c>
      <c r="E95" s="69">
        <v>0</v>
      </c>
      <c r="F95" s="51">
        <f t="shared" si="1"/>
        <v>15</v>
      </c>
      <c r="G95" s="56">
        <v>14</v>
      </c>
      <c r="H95" s="66">
        <v>0</v>
      </c>
      <c r="I95" s="65"/>
    </row>
    <row r="96" spans="1:9" ht="16.8" thickTop="1" thickBot="1" x14ac:dyDescent="0.35">
      <c r="A96" s="33" t="s">
        <v>192</v>
      </c>
      <c r="B96" s="40">
        <v>11</v>
      </c>
      <c r="C96" s="33" t="s">
        <v>193</v>
      </c>
      <c r="D96" s="69">
        <v>13</v>
      </c>
      <c r="E96" s="69">
        <v>0</v>
      </c>
      <c r="F96" s="51">
        <f t="shared" si="1"/>
        <v>13</v>
      </c>
      <c r="G96" s="56">
        <v>15</v>
      </c>
      <c r="H96" s="66">
        <v>0</v>
      </c>
      <c r="I96" s="65"/>
    </row>
    <row r="97" spans="1:9" ht="16.8" thickTop="1" thickBot="1" x14ac:dyDescent="0.35">
      <c r="A97" s="33" t="s">
        <v>194</v>
      </c>
      <c r="B97" s="40">
        <v>11</v>
      </c>
      <c r="C97" s="33" t="s">
        <v>195</v>
      </c>
      <c r="D97" s="69">
        <v>16</v>
      </c>
      <c r="E97" s="69">
        <v>2</v>
      </c>
      <c r="F97" s="51">
        <f t="shared" si="1"/>
        <v>18</v>
      </c>
      <c r="G97" s="56">
        <v>51</v>
      </c>
      <c r="H97" s="66">
        <v>1</v>
      </c>
      <c r="I97" s="65"/>
    </row>
    <row r="98" spans="1:9" ht="16.8" thickTop="1" thickBot="1" x14ac:dyDescent="0.35">
      <c r="A98" s="33" t="s">
        <v>196</v>
      </c>
      <c r="B98" s="40">
        <v>13</v>
      </c>
      <c r="C98" s="33" t="s">
        <v>197</v>
      </c>
      <c r="D98" s="69">
        <v>14</v>
      </c>
      <c r="E98" s="69">
        <v>0</v>
      </c>
      <c r="F98" s="51">
        <f t="shared" si="1"/>
        <v>14</v>
      </c>
      <c r="G98" s="56">
        <v>17</v>
      </c>
      <c r="H98" s="66">
        <v>0</v>
      </c>
      <c r="I98" s="65"/>
    </row>
    <row r="99" spans="1:9" ht="16.8" thickTop="1" thickBot="1" x14ac:dyDescent="0.35">
      <c r="A99" s="33" t="s">
        <v>198</v>
      </c>
      <c r="B99" s="40">
        <v>12</v>
      </c>
      <c r="C99" s="33" t="s">
        <v>199</v>
      </c>
      <c r="D99" s="69">
        <v>34</v>
      </c>
      <c r="E99" s="69">
        <v>3</v>
      </c>
      <c r="F99" s="51">
        <f t="shared" si="1"/>
        <v>37</v>
      </c>
      <c r="G99" s="56">
        <v>43</v>
      </c>
      <c r="H99" s="66">
        <v>0</v>
      </c>
      <c r="I99" s="65"/>
    </row>
    <row r="100" spans="1:9" ht="16.8" thickTop="1" thickBot="1" x14ac:dyDescent="0.35">
      <c r="A100" s="33" t="s">
        <v>200</v>
      </c>
      <c r="B100" s="40">
        <v>22</v>
      </c>
      <c r="C100" s="33" t="s">
        <v>201</v>
      </c>
      <c r="D100" s="69">
        <v>23</v>
      </c>
      <c r="E100" s="69">
        <v>1</v>
      </c>
      <c r="F100" s="51">
        <f t="shared" si="1"/>
        <v>24</v>
      </c>
      <c r="G100" s="56">
        <v>31</v>
      </c>
      <c r="H100" s="66">
        <v>6</v>
      </c>
      <c r="I100" s="65"/>
    </row>
    <row r="101" spans="1:9" ht="16.8" thickTop="1" thickBot="1" x14ac:dyDescent="0.35">
      <c r="A101" s="33" t="s">
        <v>202</v>
      </c>
      <c r="B101" s="40">
        <v>18</v>
      </c>
      <c r="C101" s="33" t="s">
        <v>203</v>
      </c>
      <c r="D101" s="69">
        <v>2</v>
      </c>
      <c r="E101" s="69">
        <v>0</v>
      </c>
      <c r="F101" s="51">
        <f t="shared" si="1"/>
        <v>2</v>
      </c>
      <c r="G101" s="56">
        <v>36</v>
      </c>
      <c r="H101" s="66">
        <v>2</v>
      </c>
      <c r="I101" s="65"/>
    </row>
    <row r="102" spans="1:9" ht="16.8" thickTop="1" thickBot="1" x14ac:dyDescent="0.35">
      <c r="A102" s="33" t="s">
        <v>204</v>
      </c>
      <c r="B102" s="40">
        <v>4</v>
      </c>
      <c r="C102" s="33" t="s">
        <v>205</v>
      </c>
      <c r="D102" s="69">
        <v>12</v>
      </c>
      <c r="E102" s="69">
        <v>0</v>
      </c>
      <c r="F102" s="51">
        <f t="shared" si="1"/>
        <v>12</v>
      </c>
      <c r="G102" s="56">
        <v>13</v>
      </c>
      <c r="H102" s="66">
        <v>9</v>
      </c>
      <c r="I102" s="65"/>
    </row>
    <row r="103" spans="1:9" ht="16.8" thickTop="1" thickBot="1" x14ac:dyDescent="0.35">
      <c r="A103" s="33" t="s">
        <v>206</v>
      </c>
      <c r="B103" s="40">
        <v>9</v>
      </c>
      <c r="C103" s="33" t="s">
        <v>207</v>
      </c>
      <c r="D103" s="69">
        <v>58</v>
      </c>
      <c r="E103" s="69">
        <v>12</v>
      </c>
      <c r="F103" s="51">
        <f t="shared" si="1"/>
        <v>70</v>
      </c>
      <c r="G103" s="56">
        <v>128</v>
      </c>
      <c r="H103" s="66">
        <v>2</v>
      </c>
      <c r="I103" s="65"/>
    </row>
    <row r="104" spans="1:9" ht="16.8" thickTop="1" thickBot="1" x14ac:dyDescent="0.35">
      <c r="A104" s="33" t="s">
        <v>208</v>
      </c>
      <c r="B104" s="40">
        <v>13</v>
      </c>
      <c r="C104" s="33" t="s">
        <v>209</v>
      </c>
      <c r="D104" s="69">
        <v>2</v>
      </c>
      <c r="E104" s="69">
        <v>0</v>
      </c>
      <c r="F104" s="51">
        <f t="shared" si="1"/>
        <v>2</v>
      </c>
      <c r="G104" s="56">
        <v>5</v>
      </c>
      <c r="H104" s="66">
        <v>2</v>
      </c>
      <c r="I104" s="65"/>
    </row>
    <row r="105" spans="1:9" ht="16.8" thickTop="1" thickBot="1" x14ac:dyDescent="0.35">
      <c r="A105" s="33" t="s">
        <v>210</v>
      </c>
      <c r="B105" s="40">
        <v>18</v>
      </c>
      <c r="C105" s="33" t="s">
        <v>211</v>
      </c>
      <c r="D105" s="69">
        <v>1</v>
      </c>
      <c r="E105" s="69">
        <v>0</v>
      </c>
      <c r="F105" s="51">
        <f t="shared" si="1"/>
        <v>1</v>
      </c>
      <c r="G105" s="56">
        <v>55</v>
      </c>
      <c r="H105" s="66">
        <v>0</v>
      </c>
      <c r="I105" s="65"/>
    </row>
    <row r="106" spans="1:9" ht="16.8" thickTop="1" thickBot="1" x14ac:dyDescent="0.35">
      <c r="A106" s="33" t="s">
        <v>212</v>
      </c>
      <c r="B106" s="40">
        <v>18</v>
      </c>
      <c r="C106" s="33" t="s">
        <v>213</v>
      </c>
      <c r="D106" s="69">
        <v>79</v>
      </c>
      <c r="E106" s="69">
        <v>5</v>
      </c>
      <c r="F106" s="51">
        <f t="shared" si="1"/>
        <v>84</v>
      </c>
      <c r="G106" s="56">
        <v>99</v>
      </c>
      <c r="H106" s="66">
        <v>11</v>
      </c>
      <c r="I106" s="65"/>
    </row>
    <row r="107" spans="1:9" ht="16.8" thickTop="1" thickBot="1" x14ac:dyDescent="0.35">
      <c r="A107" s="33" t="s">
        <v>214</v>
      </c>
      <c r="B107" s="40">
        <v>22</v>
      </c>
      <c r="C107" s="33" t="s">
        <v>215</v>
      </c>
      <c r="D107" s="69">
        <v>2</v>
      </c>
      <c r="E107" s="69">
        <v>0</v>
      </c>
      <c r="F107" s="51">
        <f t="shared" si="1"/>
        <v>2</v>
      </c>
      <c r="G107" s="56">
        <v>18</v>
      </c>
      <c r="H107" s="66">
        <v>1</v>
      </c>
      <c r="I107" s="65"/>
    </row>
    <row r="108" spans="1:9" ht="16.8" thickTop="1" thickBot="1" x14ac:dyDescent="0.35">
      <c r="A108" s="33" t="s">
        <v>216</v>
      </c>
      <c r="B108" s="40">
        <v>23</v>
      </c>
      <c r="C108" s="33" t="s">
        <v>217</v>
      </c>
      <c r="D108" s="69">
        <v>1</v>
      </c>
      <c r="E108" s="69">
        <v>0</v>
      </c>
      <c r="F108" s="51">
        <f t="shared" si="1"/>
        <v>1</v>
      </c>
      <c r="G108" s="56">
        <v>0</v>
      </c>
      <c r="H108" s="66">
        <v>0</v>
      </c>
      <c r="I108" s="65"/>
    </row>
    <row r="109" spans="1:9" ht="16.8" thickTop="1" thickBot="1" x14ac:dyDescent="0.35">
      <c r="A109" s="33" t="s">
        <v>218</v>
      </c>
      <c r="B109" s="40">
        <v>20</v>
      </c>
      <c r="C109" s="33" t="s">
        <v>219</v>
      </c>
      <c r="D109" s="69">
        <v>14</v>
      </c>
      <c r="E109" s="69">
        <v>0</v>
      </c>
      <c r="F109" s="51">
        <f t="shared" si="1"/>
        <v>14</v>
      </c>
      <c r="G109" s="56">
        <v>23</v>
      </c>
      <c r="H109" s="66">
        <v>2</v>
      </c>
      <c r="I109" s="65"/>
    </row>
    <row r="110" spans="1:9" ht="16.8" thickTop="1" thickBot="1" x14ac:dyDescent="0.35">
      <c r="A110" s="33" t="s">
        <v>220</v>
      </c>
      <c r="B110" s="40">
        <v>24</v>
      </c>
      <c r="C110" s="33" t="s">
        <v>221</v>
      </c>
      <c r="D110" s="69">
        <v>25</v>
      </c>
      <c r="E110" s="69">
        <v>7</v>
      </c>
      <c r="F110" s="51">
        <f t="shared" si="1"/>
        <v>32</v>
      </c>
      <c r="G110" s="56">
        <v>66</v>
      </c>
      <c r="H110" s="66">
        <v>4</v>
      </c>
      <c r="I110" s="65"/>
    </row>
    <row r="111" spans="1:9" ht="16.8" thickTop="1" thickBot="1" x14ac:dyDescent="0.35">
      <c r="A111" s="33" t="s">
        <v>222</v>
      </c>
      <c r="B111" s="40">
        <v>14</v>
      </c>
      <c r="C111" s="33" t="s">
        <v>223</v>
      </c>
      <c r="D111" s="69">
        <v>22</v>
      </c>
      <c r="E111" s="69">
        <v>0</v>
      </c>
      <c r="F111" s="51">
        <f t="shared" si="1"/>
        <v>22</v>
      </c>
      <c r="G111" s="56">
        <v>44</v>
      </c>
      <c r="H111" s="66">
        <v>0</v>
      </c>
      <c r="I111" s="65"/>
    </row>
    <row r="112" spans="1:9" ht="16.8" thickTop="1" thickBot="1" x14ac:dyDescent="0.35">
      <c r="A112" s="33" t="s">
        <v>224</v>
      </c>
      <c r="B112" s="40">
        <v>4</v>
      </c>
      <c r="C112" s="33" t="s">
        <v>225</v>
      </c>
      <c r="D112" s="69">
        <v>3</v>
      </c>
      <c r="E112" s="69">
        <v>0</v>
      </c>
      <c r="F112" s="51">
        <f t="shared" si="1"/>
        <v>3</v>
      </c>
      <c r="G112" s="56">
        <v>36</v>
      </c>
      <c r="H112" s="66">
        <v>0</v>
      </c>
      <c r="I112" s="65"/>
    </row>
    <row r="113" spans="1:9" ht="16.8" thickTop="1" thickBot="1" x14ac:dyDescent="0.35">
      <c r="A113" s="33" t="s">
        <v>226</v>
      </c>
      <c r="B113" s="40">
        <v>22</v>
      </c>
      <c r="C113" s="33" t="s">
        <v>227</v>
      </c>
      <c r="D113" s="69">
        <v>3</v>
      </c>
      <c r="E113" s="69">
        <v>0</v>
      </c>
      <c r="F113" s="51">
        <f t="shared" ref="F113:F169" si="2">SUM(D113:E113)</f>
        <v>3</v>
      </c>
      <c r="G113" s="56">
        <v>12</v>
      </c>
      <c r="H113" s="66">
        <v>3</v>
      </c>
      <c r="I113" s="65"/>
    </row>
    <row r="114" spans="1:9" ht="16.8" thickTop="1" thickBot="1" x14ac:dyDescent="0.35">
      <c r="A114" s="33" t="s">
        <v>228</v>
      </c>
      <c r="B114" s="40">
        <v>12</v>
      </c>
      <c r="C114" s="33" t="s">
        <v>229</v>
      </c>
      <c r="D114" s="69">
        <v>31</v>
      </c>
      <c r="E114" s="69">
        <v>3</v>
      </c>
      <c r="F114" s="51">
        <f t="shared" si="2"/>
        <v>34</v>
      </c>
      <c r="G114" s="56">
        <v>55</v>
      </c>
      <c r="H114" s="66">
        <v>3</v>
      </c>
      <c r="I114" s="65"/>
    </row>
    <row r="115" spans="1:9" ht="16.8" thickTop="1" thickBot="1" x14ac:dyDescent="0.35">
      <c r="A115" s="33" t="s">
        <v>230</v>
      </c>
      <c r="B115" s="40">
        <v>3</v>
      </c>
      <c r="C115" s="33" t="s">
        <v>231</v>
      </c>
      <c r="D115" s="69">
        <v>1</v>
      </c>
      <c r="E115" s="69">
        <v>0</v>
      </c>
      <c r="F115" s="51">
        <f t="shared" si="2"/>
        <v>1</v>
      </c>
      <c r="G115" s="56">
        <v>3</v>
      </c>
      <c r="H115" s="66">
        <v>0</v>
      </c>
      <c r="I115" s="65"/>
    </row>
    <row r="116" spans="1:9" ht="16.8" thickTop="1" thickBot="1" x14ac:dyDescent="0.35">
      <c r="A116" s="33" t="s">
        <v>232</v>
      </c>
      <c r="B116" s="40">
        <v>12</v>
      </c>
      <c r="C116" s="33" t="s">
        <v>233</v>
      </c>
      <c r="D116" s="69">
        <v>31</v>
      </c>
      <c r="E116" s="69">
        <v>1</v>
      </c>
      <c r="F116" s="51">
        <f t="shared" si="2"/>
        <v>32</v>
      </c>
      <c r="G116" s="56">
        <v>35</v>
      </c>
      <c r="H116" s="66">
        <v>2</v>
      </c>
      <c r="I116" s="65"/>
    </row>
    <row r="117" spans="1:9" ht="16.8" thickTop="1" thickBot="1" x14ac:dyDescent="0.35">
      <c r="A117" s="33" t="s">
        <v>234</v>
      </c>
      <c r="B117" s="40">
        <v>17</v>
      </c>
      <c r="C117" s="33" t="s">
        <v>235</v>
      </c>
      <c r="D117" s="69">
        <v>16</v>
      </c>
      <c r="E117" s="69">
        <v>0</v>
      </c>
      <c r="F117" s="51">
        <f t="shared" si="2"/>
        <v>16</v>
      </c>
      <c r="G117" s="56">
        <v>19</v>
      </c>
      <c r="H117" s="66">
        <v>0</v>
      </c>
      <c r="I117" s="65"/>
    </row>
    <row r="118" spans="1:9" ht="16.8" thickTop="1" thickBot="1" x14ac:dyDescent="0.35">
      <c r="A118" s="33" t="s">
        <v>236</v>
      </c>
      <c r="B118" s="40">
        <v>14</v>
      </c>
      <c r="C118" s="33" t="s">
        <v>237</v>
      </c>
      <c r="D118" s="69">
        <v>28</v>
      </c>
      <c r="E118" s="69">
        <v>1</v>
      </c>
      <c r="F118" s="51">
        <f t="shared" si="2"/>
        <v>29</v>
      </c>
      <c r="G118" s="56">
        <v>36</v>
      </c>
      <c r="H118" s="66">
        <v>4</v>
      </c>
      <c r="I118" s="65"/>
    </row>
    <row r="119" spans="1:9" ht="16.8" thickTop="1" thickBot="1" x14ac:dyDescent="0.35">
      <c r="A119" s="33" t="s">
        <v>238</v>
      </c>
      <c r="B119" s="40">
        <v>20</v>
      </c>
      <c r="C119" s="33" t="s">
        <v>239</v>
      </c>
      <c r="D119" s="69">
        <v>1</v>
      </c>
      <c r="E119" s="69">
        <v>0</v>
      </c>
      <c r="F119" s="51">
        <f t="shared" si="2"/>
        <v>1</v>
      </c>
      <c r="G119" s="56">
        <v>23</v>
      </c>
      <c r="H119" s="66">
        <v>0</v>
      </c>
      <c r="I119" s="65"/>
    </row>
    <row r="120" spans="1:9" ht="16.8" thickTop="1" thickBot="1" x14ac:dyDescent="0.35">
      <c r="A120" s="33" t="s">
        <v>240</v>
      </c>
      <c r="B120" s="40">
        <v>11</v>
      </c>
      <c r="C120" s="33" t="s">
        <v>241</v>
      </c>
      <c r="D120" s="69">
        <v>16</v>
      </c>
      <c r="E120" s="69">
        <v>4</v>
      </c>
      <c r="F120" s="51">
        <f t="shared" si="2"/>
        <v>20</v>
      </c>
      <c r="G120" s="56">
        <v>30</v>
      </c>
      <c r="H120" s="66">
        <v>0</v>
      </c>
      <c r="I120" s="65"/>
    </row>
    <row r="121" spans="1:9" ht="16.8" thickTop="1" thickBot="1" x14ac:dyDescent="0.35">
      <c r="A121" s="33" t="s">
        <v>242</v>
      </c>
      <c r="B121" s="40">
        <v>23</v>
      </c>
      <c r="C121" s="33" t="s">
        <v>243</v>
      </c>
      <c r="D121" s="69">
        <v>108</v>
      </c>
      <c r="E121" s="69">
        <v>24</v>
      </c>
      <c r="F121" s="51">
        <f t="shared" si="2"/>
        <v>132</v>
      </c>
      <c r="G121" s="56">
        <v>154</v>
      </c>
      <c r="H121" s="66">
        <v>14</v>
      </c>
      <c r="I121" s="65"/>
    </row>
    <row r="122" spans="1:9" ht="16.8" thickTop="1" thickBot="1" x14ac:dyDescent="0.35">
      <c r="A122" s="33" t="s">
        <v>244</v>
      </c>
      <c r="B122" s="40">
        <v>11</v>
      </c>
      <c r="C122" s="33" t="s">
        <v>245</v>
      </c>
      <c r="D122" s="69">
        <v>18</v>
      </c>
      <c r="E122" s="69">
        <v>2</v>
      </c>
      <c r="F122" s="51">
        <f t="shared" si="2"/>
        <v>20</v>
      </c>
      <c r="G122" s="56">
        <v>25</v>
      </c>
      <c r="H122" s="66">
        <v>2</v>
      </c>
      <c r="I122" s="65"/>
    </row>
    <row r="123" spans="1:9" ht="16.8" thickTop="1" thickBot="1" x14ac:dyDescent="0.35">
      <c r="A123" s="33" t="s">
        <v>246</v>
      </c>
      <c r="B123" s="40">
        <v>16</v>
      </c>
      <c r="C123" s="33" t="s">
        <v>247</v>
      </c>
      <c r="D123" s="69">
        <v>28</v>
      </c>
      <c r="E123" s="69">
        <v>2</v>
      </c>
      <c r="F123" s="51">
        <f t="shared" si="2"/>
        <v>30</v>
      </c>
      <c r="G123" s="56">
        <v>29</v>
      </c>
      <c r="H123" s="66">
        <v>4</v>
      </c>
      <c r="I123" s="65"/>
    </row>
    <row r="124" spans="1:9" ht="16.8" thickTop="1" thickBot="1" x14ac:dyDescent="0.35">
      <c r="A124" s="33" t="s">
        <v>248</v>
      </c>
      <c r="B124" s="40">
        <v>15</v>
      </c>
      <c r="C124" s="33" t="s">
        <v>249</v>
      </c>
      <c r="D124" s="69">
        <v>47</v>
      </c>
      <c r="E124" s="69">
        <v>4</v>
      </c>
      <c r="F124" s="51">
        <f t="shared" si="2"/>
        <v>51</v>
      </c>
      <c r="G124" s="56">
        <v>65</v>
      </c>
      <c r="H124" s="66">
        <v>1</v>
      </c>
      <c r="I124" s="65"/>
    </row>
    <row r="125" spans="1:9" ht="16.8" thickTop="1" thickBot="1" x14ac:dyDescent="0.35">
      <c r="A125" s="33" t="s">
        <v>250</v>
      </c>
      <c r="B125" s="40">
        <v>5</v>
      </c>
      <c r="C125" s="33" t="s">
        <v>251</v>
      </c>
      <c r="D125" s="69">
        <v>10</v>
      </c>
      <c r="E125" s="69">
        <v>1</v>
      </c>
      <c r="F125" s="51">
        <f t="shared" si="2"/>
        <v>11</v>
      </c>
      <c r="G125" s="56">
        <v>65</v>
      </c>
      <c r="H125" s="66">
        <v>5</v>
      </c>
      <c r="I125" s="65"/>
    </row>
    <row r="126" spans="1:9" ht="16.8" thickTop="1" thickBot="1" x14ac:dyDescent="0.35">
      <c r="A126" s="33" t="s">
        <v>252</v>
      </c>
      <c r="B126" s="40">
        <v>21</v>
      </c>
      <c r="C126" s="33" t="s">
        <v>253</v>
      </c>
      <c r="D126" s="69">
        <v>3</v>
      </c>
      <c r="E126" s="69">
        <v>0</v>
      </c>
      <c r="F126" s="51">
        <f t="shared" si="2"/>
        <v>3</v>
      </c>
      <c r="G126" s="56">
        <v>21</v>
      </c>
      <c r="H126" s="66">
        <v>2</v>
      </c>
      <c r="I126" s="65"/>
    </row>
    <row r="127" spans="1:9" ht="16.8" thickTop="1" thickBot="1" x14ac:dyDescent="0.35">
      <c r="A127" s="33" t="s">
        <v>254</v>
      </c>
      <c r="B127" s="40">
        <v>20</v>
      </c>
      <c r="C127" s="33" t="s">
        <v>255</v>
      </c>
      <c r="D127" s="69">
        <v>22</v>
      </c>
      <c r="E127" s="69">
        <v>1</v>
      </c>
      <c r="F127" s="51">
        <f t="shared" si="2"/>
        <v>23</v>
      </c>
      <c r="G127" s="56">
        <v>45</v>
      </c>
      <c r="H127" s="66">
        <v>1</v>
      </c>
      <c r="I127" s="65"/>
    </row>
    <row r="128" spans="1:9" ht="16.8" thickTop="1" thickBot="1" x14ac:dyDescent="0.35">
      <c r="A128" s="33" t="s">
        <v>256</v>
      </c>
      <c r="B128" s="40">
        <v>17</v>
      </c>
      <c r="C128" s="33" t="s">
        <v>257</v>
      </c>
      <c r="D128" s="69">
        <v>12</v>
      </c>
      <c r="E128" s="69">
        <v>0</v>
      </c>
      <c r="F128" s="51">
        <f t="shared" si="2"/>
        <v>12</v>
      </c>
      <c r="G128" s="56">
        <v>82</v>
      </c>
      <c r="H128" s="66">
        <v>10</v>
      </c>
      <c r="I128" s="65"/>
    </row>
    <row r="129" spans="1:9" ht="16.8" thickTop="1" thickBot="1" x14ac:dyDescent="0.35">
      <c r="A129" s="33" t="s">
        <v>258</v>
      </c>
      <c r="B129" s="40">
        <v>10</v>
      </c>
      <c r="C129" s="33" t="s">
        <v>259</v>
      </c>
      <c r="D129" s="69">
        <v>6</v>
      </c>
      <c r="E129" s="69">
        <v>0</v>
      </c>
      <c r="F129" s="51">
        <f t="shared" si="2"/>
        <v>6</v>
      </c>
      <c r="G129" s="56">
        <v>12</v>
      </c>
      <c r="H129" s="66">
        <v>1</v>
      </c>
      <c r="I129" s="65"/>
    </row>
    <row r="130" spans="1:9" ht="16.8" thickTop="1" thickBot="1" x14ac:dyDescent="0.35">
      <c r="A130" s="33" t="s">
        <v>260</v>
      </c>
      <c r="B130" s="40">
        <v>4</v>
      </c>
      <c r="C130" s="33" t="s">
        <v>261</v>
      </c>
      <c r="D130" s="69">
        <v>2</v>
      </c>
      <c r="E130" s="69">
        <v>0</v>
      </c>
      <c r="F130" s="51">
        <f t="shared" si="2"/>
        <v>2</v>
      </c>
      <c r="G130" s="56">
        <v>28</v>
      </c>
      <c r="H130" s="66">
        <v>1</v>
      </c>
      <c r="I130" s="65"/>
    </row>
    <row r="131" spans="1:9" ht="16.8" thickTop="1" thickBot="1" x14ac:dyDescent="0.35">
      <c r="A131" s="33" t="s">
        <v>262</v>
      </c>
      <c r="B131" s="40">
        <v>21</v>
      </c>
      <c r="C131" s="33" t="s">
        <v>263</v>
      </c>
      <c r="D131" s="69">
        <v>11</v>
      </c>
      <c r="E131" s="69">
        <v>0</v>
      </c>
      <c r="F131" s="51">
        <f t="shared" si="2"/>
        <v>11</v>
      </c>
      <c r="G131" s="56">
        <v>24</v>
      </c>
      <c r="H131" s="66">
        <v>0</v>
      </c>
      <c r="I131" s="65"/>
    </row>
    <row r="132" spans="1:9" ht="19.5" customHeight="1" thickTop="1" thickBot="1" x14ac:dyDescent="0.35">
      <c r="A132" s="33" t="s">
        <v>264</v>
      </c>
      <c r="B132" s="40">
        <v>20</v>
      </c>
      <c r="C132" s="35" t="s">
        <v>265</v>
      </c>
      <c r="D132" s="69">
        <v>21</v>
      </c>
      <c r="E132" s="69">
        <v>0</v>
      </c>
      <c r="F132" s="51">
        <f t="shared" si="2"/>
        <v>21</v>
      </c>
      <c r="G132" s="56">
        <v>31</v>
      </c>
      <c r="H132" s="66">
        <v>0</v>
      </c>
      <c r="I132" s="65"/>
    </row>
    <row r="133" spans="1:9" ht="16.8" thickTop="1" thickBot="1" x14ac:dyDescent="0.35">
      <c r="A133" s="33" t="s">
        <v>266</v>
      </c>
      <c r="B133" s="40">
        <v>25</v>
      </c>
      <c r="C133" s="33" t="s">
        <v>267</v>
      </c>
      <c r="D133" s="69">
        <v>19</v>
      </c>
      <c r="E133" s="69">
        <v>1</v>
      </c>
      <c r="F133" s="51">
        <f t="shared" si="2"/>
        <v>20</v>
      </c>
      <c r="G133" s="56">
        <v>38</v>
      </c>
      <c r="H133" s="66">
        <v>3</v>
      </c>
      <c r="I133" s="65"/>
    </row>
    <row r="134" spans="1:9" ht="16.8" thickTop="1" thickBot="1" x14ac:dyDescent="0.35">
      <c r="A134" s="33" t="s">
        <v>268</v>
      </c>
      <c r="B134" s="40">
        <v>10</v>
      </c>
      <c r="C134" s="33" t="s">
        <v>269</v>
      </c>
      <c r="D134" s="69">
        <v>33</v>
      </c>
      <c r="E134" s="69">
        <v>3</v>
      </c>
      <c r="F134" s="51">
        <f t="shared" si="2"/>
        <v>36</v>
      </c>
      <c r="G134" s="56">
        <v>43</v>
      </c>
      <c r="H134" s="66">
        <v>2</v>
      </c>
      <c r="I134" s="65"/>
    </row>
    <row r="135" spans="1:9" ht="16.8" thickTop="1" thickBot="1" x14ac:dyDescent="0.35">
      <c r="A135" s="33" t="s">
        <v>270</v>
      </c>
      <c r="B135" s="40">
        <v>15</v>
      </c>
      <c r="C135" s="33" t="s">
        <v>271</v>
      </c>
      <c r="D135" s="69">
        <v>56</v>
      </c>
      <c r="E135" s="69">
        <v>5</v>
      </c>
      <c r="F135" s="51">
        <f t="shared" si="2"/>
        <v>61</v>
      </c>
      <c r="G135" s="56">
        <v>86</v>
      </c>
      <c r="H135" s="66">
        <v>7</v>
      </c>
      <c r="I135" s="65"/>
    </row>
    <row r="136" spans="1:9" ht="16.8" thickTop="1" thickBot="1" x14ac:dyDescent="0.35">
      <c r="A136" s="33" t="s">
        <v>272</v>
      </c>
      <c r="B136" s="40">
        <v>15</v>
      </c>
      <c r="C136" s="33" t="s">
        <v>273</v>
      </c>
      <c r="D136" s="69">
        <v>21</v>
      </c>
      <c r="E136" s="69">
        <v>0</v>
      </c>
      <c r="F136" s="51">
        <f t="shared" si="2"/>
        <v>21</v>
      </c>
      <c r="G136" s="56">
        <v>35</v>
      </c>
      <c r="H136" s="66">
        <v>8</v>
      </c>
      <c r="I136" s="65"/>
    </row>
    <row r="137" spans="1:9" ht="16.8" thickTop="1" thickBot="1" x14ac:dyDescent="0.35">
      <c r="A137" s="33" t="s">
        <v>274</v>
      </c>
      <c r="B137" s="40">
        <v>19</v>
      </c>
      <c r="C137" s="33" t="s">
        <v>275</v>
      </c>
      <c r="D137" s="69">
        <v>61</v>
      </c>
      <c r="E137" s="69">
        <v>6</v>
      </c>
      <c r="F137" s="51">
        <f t="shared" si="2"/>
        <v>67</v>
      </c>
      <c r="G137" s="56">
        <v>77</v>
      </c>
      <c r="H137" s="66">
        <v>25</v>
      </c>
      <c r="I137" s="65"/>
    </row>
    <row r="138" spans="1:9" ht="16.8" thickTop="1" thickBot="1" x14ac:dyDescent="0.35">
      <c r="A138" s="33" t="s">
        <v>276</v>
      </c>
      <c r="B138" s="40">
        <v>19</v>
      </c>
      <c r="C138" s="33" t="s">
        <v>277</v>
      </c>
      <c r="D138" s="69">
        <v>80</v>
      </c>
      <c r="E138" s="69">
        <v>26</v>
      </c>
      <c r="F138" s="51">
        <f t="shared" si="2"/>
        <v>106</v>
      </c>
      <c r="G138" s="56">
        <v>117</v>
      </c>
      <c r="H138" s="66">
        <v>2</v>
      </c>
      <c r="I138" s="65"/>
    </row>
    <row r="139" spans="1:9" ht="16.8" thickTop="1" thickBot="1" x14ac:dyDescent="0.35">
      <c r="A139" s="33" t="s">
        <v>278</v>
      </c>
      <c r="B139" s="40">
        <v>19</v>
      </c>
      <c r="C139" s="33" t="s">
        <v>279</v>
      </c>
      <c r="D139" s="69">
        <v>20</v>
      </c>
      <c r="E139" s="69">
        <v>1</v>
      </c>
      <c r="F139" s="51">
        <f t="shared" si="2"/>
        <v>21</v>
      </c>
      <c r="G139" s="56">
        <v>46</v>
      </c>
      <c r="H139" s="66">
        <v>0</v>
      </c>
      <c r="I139" s="65"/>
    </row>
    <row r="140" spans="1:9" ht="16.8" thickTop="1" thickBot="1" x14ac:dyDescent="0.35">
      <c r="A140" s="33" t="s">
        <v>280</v>
      </c>
      <c r="B140" s="40">
        <v>12</v>
      </c>
      <c r="C140" s="33" t="s">
        <v>281</v>
      </c>
      <c r="D140" s="69">
        <v>28</v>
      </c>
      <c r="E140" s="69">
        <v>1</v>
      </c>
      <c r="F140" s="51">
        <f t="shared" si="2"/>
        <v>29</v>
      </c>
      <c r="G140" s="56">
        <v>45</v>
      </c>
      <c r="H140" s="66">
        <v>6</v>
      </c>
      <c r="I140" s="65"/>
    </row>
    <row r="141" spans="1:9" ht="16.8" thickTop="1" thickBot="1" x14ac:dyDescent="0.35">
      <c r="A141" s="33" t="s">
        <v>282</v>
      </c>
      <c r="B141" s="40">
        <v>13</v>
      </c>
      <c r="C141" s="33" t="s">
        <v>283</v>
      </c>
      <c r="D141" s="69">
        <v>104</v>
      </c>
      <c r="E141" s="69">
        <v>2</v>
      </c>
      <c r="F141" s="51">
        <f t="shared" si="2"/>
        <v>106</v>
      </c>
      <c r="G141" s="56">
        <v>155</v>
      </c>
      <c r="H141" s="66">
        <v>0</v>
      </c>
      <c r="I141" s="65"/>
    </row>
    <row r="142" spans="1:9" ht="16.8" thickTop="1" thickBot="1" x14ac:dyDescent="0.35">
      <c r="A142" s="33" t="s">
        <v>284</v>
      </c>
      <c r="B142" s="40">
        <v>14</v>
      </c>
      <c r="C142" s="33" t="s">
        <v>285</v>
      </c>
      <c r="D142" s="69">
        <v>1</v>
      </c>
      <c r="E142" s="69">
        <v>0</v>
      </c>
      <c r="F142" s="51">
        <f t="shared" si="2"/>
        <v>1</v>
      </c>
      <c r="G142" s="56">
        <v>21</v>
      </c>
      <c r="H142" s="66">
        <v>1</v>
      </c>
      <c r="I142" s="65"/>
    </row>
    <row r="143" spans="1:9" ht="16.8" thickTop="1" thickBot="1" x14ac:dyDescent="0.35">
      <c r="A143" s="33" t="s">
        <v>286</v>
      </c>
      <c r="B143" s="40">
        <v>21</v>
      </c>
      <c r="C143" s="33" t="s">
        <v>287</v>
      </c>
      <c r="D143" s="69">
        <v>7</v>
      </c>
      <c r="E143" s="69">
        <v>0</v>
      </c>
      <c r="F143" s="51">
        <f t="shared" si="2"/>
        <v>7</v>
      </c>
      <c r="G143" s="56">
        <v>10</v>
      </c>
      <c r="H143" s="66">
        <v>0</v>
      </c>
      <c r="I143" s="65"/>
    </row>
    <row r="144" spans="1:9" ht="16.8" thickTop="1" thickBot="1" x14ac:dyDescent="0.35">
      <c r="A144" s="33" t="s">
        <v>288</v>
      </c>
      <c r="B144" s="40">
        <v>11</v>
      </c>
      <c r="C144" s="33" t="s">
        <v>289</v>
      </c>
      <c r="D144" s="69">
        <v>12</v>
      </c>
      <c r="E144" s="69">
        <v>0</v>
      </c>
      <c r="F144" s="51">
        <f t="shared" si="2"/>
        <v>12</v>
      </c>
      <c r="G144" s="56">
        <v>24</v>
      </c>
      <c r="H144" s="66">
        <v>0</v>
      </c>
      <c r="I144" s="65"/>
    </row>
    <row r="145" spans="1:9" ht="16.8" thickTop="1" thickBot="1" x14ac:dyDescent="0.35">
      <c r="A145" s="33" t="s">
        <v>290</v>
      </c>
      <c r="B145" s="40">
        <v>24</v>
      </c>
      <c r="C145" s="33" t="s">
        <v>291</v>
      </c>
      <c r="D145" s="69">
        <v>54</v>
      </c>
      <c r="E145" s="69">
        <v>2</v>
      </c>
      <c r="F145" s="51">
        <f t="shared" si="2"/>
        <v>56</v>
      </c>
      <c r="G145" s="56">
        <v>75</v>
      </c>
      <c r="H145" s="66">
        <v>1</v>
      </c>
      <c r="I145" s="65"/>
    </row>
    <row r="146" spans="1:9" ht="16.8" thickTop="1" thickBot="1" x14ac:dyDescent="0.35">
      <c r="A146" s="33" t="s">
        <v>292</v>
      </c>
      <c r="B146" s="40">
        <v>22</v>
      </c>
      <c r="C146" s="33" t="s">
        <v>293</v>
      </c>
      <c r="D146" s="69">
        <v>7</v>
      </c>
      <c r="E146" s="69">
        <v>0</v>
      </c>
      <c r="F146" s="51">
        <f t="shared" si="2"/>
        <v>7</v>
      </c>
      <c r="G146" s="56">
        <v>17</v>
      </c>
      <c r="H146" s="66">
        <v>0</v>
      </c>
      <c r="I146" s="65"/>
    </row>
    <row r="147" spans="1:9" ht="16.8" thickTop="1" thickBot="1" x14ac:dyDescent="0.35">
      <c r="A147" s="33" t="s">
        <v>294</v>
      </c>
      <c r="B147" s="40">
        <v>19</v>
      </c>
      <c r="C147" s="33" t="s">
        <v>295</v>
      </c>
      <c r="D147" s="69">
        <v>36</v>
      </c>
      <c r="E147" s="69">
        <v>6</v>
      </c>
      <c r="F147" s="51">
        <f t="shared" si="2"/>
        <v>42</v>
      </c>
      <c r="G147" s="56">
        <v>61</v>
      </c>
      <c r="H147" s="66">
        <v>0</v>
      </c>
      <c r="I147" s="65"/>
    </row>
    <row r="148" spans="1:9" ht="16.8" thickTop="1" thickBot="1" x14ac:dyDescent="0.35">
      <c r="A148" s="33" t="s">
        <v>296</v>
      </c>
      <c r="B148" s="40">
        <v>16</v>
      </c>
      <c r="C148" s="33" t="s">
        <v>297</v>
      </c>
      <c r="D148" s="69">
        <v>2</v>
      </c>
      <c r="E148" s="69">
        <v>0</v>
      </c>
      <c r="F148" s="51">
        <f t="shared" si="2"/>
        <v>2</v>
      </c>
      <c r="G148" s="56">
        <v>30</v>
      </c>
      <c r="H148" s="66">
        <v>0</v>
      </c>
      <c r="I148" s="65"/>
    </row>
    <row r="149" spans="1:9" ht="16.8" thickTop="1" thickBot="1" x14ac:dyDescent="0.35">
      <c r="A149" s="33" t="s">
        <v>298</v>
      </c>
      <c r="B149" s="40">
        <v>23</v>
      </c>
      <c r="C149" s="33" t="s">
        <v>299</v>
      </c>
      <c r="D149" s="69">
        <v>71</v>
      </c>
      <c r="E149" s="69">
        <v>15</v>
      </c>
      <c r="F149" s="51">
        <f t="shared" si="2"/>
        <v>86</v>
      </c>
      <c r="G149" s="56">
        <v>106</v>
      </c>
      <c r="H149" s="66">
        <v>11</v>
      </c>
      <c r="I149" s="65"/>
    </row>
    <row r="150" spans="1:9" ht="16.8" thickTop="1" thickBot="1" x14ac:dyDescent="0.35">
      <c r="A150" s="33" t="s">
        <v>300</v>
      </c>
      <c r="B150" s="40">
        <v>16</v>
      </c>
      <c r="C150" s="33" t="s">
        <v>301</v>
      </c>
      <c r="D150" s="69">
        <v>29</v>
      </c>
      <c r="E150" s="69">
        <v>6</v>
      </c>
      <c r="F150" s="51">
        <f t="shared" si="2"/>
        <v>35</v>
      </c>
      <c r="G150" s="56">
        <v>56</v>
      </c>
      <c r="H150" s="66">
        <v>3</v>
      </c>
      <c r="I150" s="65"/>
    </row>
    <row r="151" spans="1:9" ht="16.8" thickTop="1" thickBot="1" x14ac:dyDescent="0.35">
      <c r="A151" s="33" t="s">
        <v>302</v>
      </c>
      <c r="B151" s="40">
        <v>23</v>
      </c>
      <c r="C151" s="33" t="s">
        <v>303</v>
      </c>
      <c r="D151" s="69">
        <v>59</v>
      </c>
      <c r="E151" s="69">
        <v>0</v>
      </c>
      <c r="F151" s="51">
        <f t="shared" si="2"/>
        <v>59</v>
      </c>
      <c r="G151" s="56">
        <v>60</v>
      </c>
      <c r="H151" s="66">
        <v>0</v>
      </c>
      <c r="I151" s="65"/>
    </row>
    <row r="152" spans="1:9" ht="16.8" thickTop="1" thickBot="1" x14ac:dyDescent="0.35">
      <c r="A152" s="33" t="s">
        <v>304</v>
      </c>
      <c r="B152" s="40">
        <v>10</v>
      </c>
      <c r="C152" s="33" t="s">
        <v>305</v>
      </c>
      <c r="D152" s="69">
        <v>24</v>
      </c>
      <c r="E152" s="69">
        <v>8</v>
      </c>
      <c r="F152" s="51">
        <f t="shared" si="2"/>
        <v>32</v>
      </c>
      <c r="G152" s="56">
        <v>59</v>
      </c>
      <c r="H152" s="66">
        <v>3</v>
      </c>
      <c r="I152" s="65"/>
    </row>
    <row r="153" spans="1:9" ht="16.8" thickTop="1" thickBot="1" x14ac:dyDescent="0.35">
      <c r="A153" s="33" t="s">
        <v>306</v>
      </c>
      <c r="B153" s="40">
        <v>8</v>
      </c>
      <c r="C153" s="33" t="s">
        <v>307</v>
      </c>
      <c r="D153" s="69">
        <v>40</v>
      </c>
      <c r="E153" s="69">
        <v>4</v>
      </c>
      <c r="F153" s="51">
        <f t="shared" si="2"/>
        <v>44</v>
      </c>
      <c r="G153" s="56">
        <v>89</v>
      </c>
      <c r="H153" s="66">
        <v>0</v>
      </c>
      <c r="I153" s="65"/>
    </row>
    <row r="154" spans="1:9" ht="16.8" thickTop="1" thickBot="1" x14ac:dyDescent="0.35">
      <c r="A154" s="33" t="s">
        <v>308</v>
      </c>
      <c r="B154" s="40">
        <v>12</v>
      </c>
      <c r="C154" s="33" t="s">
        <v>309</v>
      </c>
      <c r="D154" s="69">
        <v>84</v>
      </c>
      <c r="E154" s="69">
        <v>9</v>
      </c>
      <c r="F154" s="51">
        <f t="shared" si="2"/>
        <v>93</v>
      </c>
      <c r="G154" s="56">
        <v>121</v>
      </c>
      <c r="H154" s="66">
        <v>2</v>
      </c>
      <c r="I154" s="65"/>
    </row>
    <row r="155" spans="1:9" ht="16.8" thickTop="1" thickBot="1" x14ac:dyDescent="0.35">
      <c r="A155" s="33" t="s">
        <v>310</v>
      </c>
      <c r="B155" s="40">
        <v>12</v>
      </c>
      <c r="C155" s="33" t="s">
        <v>311</v>
      </c>
      <c r="D155" s="69">
        <v>40</v>
      </c>
      <c r="E155" s="69">
        <v>7</v>
      </c>
      <c r="F155" s="51">
        <f t="shared" si="2"/>
        <v>47</v>
      </c>
      <c r="G155" s="56">
        <v>79</v>
      </c>
      <c r="H155" s="66">
        <v>2</v>
      </c>
      <c r="I155" s="65"/>
    </row>
    <row r="156" spans="1:9" ht="16.8" thickTop="1" thickBot="1" x14ac:dyDescent="0.35">
      <c r="A156" s="33" t="s">
        <v>312</v>
      </c>
      <c r="B156" s="40">
        <v>12</v>
      </c>
      <c r="C156" s="33" t="s">
        <v>313</v>
      </c>
      <c r="D156" s="69">
        <v>22</v>
      </c>
      <c r="E156" s="69">
        <v>0</v>
      </c>
      <c r="F156" s="51">
        <f t="shared" si="2"/>
        <v>22</v>
      </c>
      <c r="G156" s="56">
        <v>36</v>
      </c>
      <c r="H156" s="66">
        <v>1</v>
      </c>
      <c r="I156" s="65"/>
    </row>
    <row r="157" spans="1:9" ht="16.8" thickTop="1" thickBot="1" x14ac:dyDescent="0.35">
      <c r="A157" s="33" t="s">
        <v>314</v>
      </c>
      <c r="B157" s="40">
        <v>17</v>
      </c>
      <c r="C157" s="33" t="s">
        <v>315</v>
      </c>
      <c r="D157" s="69">
        <v>17</v>
      </c>
      <c r="E157" s="69">
        <v>1</v>
      </c>
      <c r="F157" s="51">
        <f t="shared" si="2"/>
        <v>18</v>
      </c>
      <c r="G157" s="56">
        <v>18</v>
      </c>
      <c r="H157" s="66">
        <v>1</v>
      </c>
      <c r="I157" s="65"/>
    </row>
    <row r="158" spans="1:9" ht="16.8" thickTop="1" thickBot="1" x14ac:dyDescent="0.35">
      <c r="A158" s="33" t="s">
        <v>316</v>
      </c>
      <c r="B158" s="40">
        <v>11</v>
      </c>
      <c r="C158" s="33" t="s">
        <v>317</v>
      </c>
      <c r="D158" s="69">
        <v>14</v>
      </c>
      <c r="E158" s="69">
        <v>3</v>
      </c>
      <c r="F158" s="51">
        <f t="shared" si="2"/>
        <v>17</v>
      </c>
      <c r="G158" s="56">
        <v>32</v>
      </c>
      <c r="H158" s="66">
        <v>0</v>
      </c>
      <c r="I158" s="65"/>
    </row>
    <row r="159" spans="1:9" ht="16.8" thickTop="1" thickBot="1" x14ac:dyDescent="0.35">
      <c r="A159" s="33" t="s">
        <v>318</v>
      </c>
      <c r="B159" s="40">
        <v>25</v>
      </c>
      <c r="C159" s="33" t="s">
        <v>319</v>
      </c>
      <c r="D159" s="69">
        <v>2</v>
      </c>
      <c r="E159" s="69">
        <v>0</v>
      </c>
      <c r="F159" s="51">
        <f t="shared" si="2"/>
        <v>2</v>
      </c>
      <c r="G159" s="56">
        <v>3</v>
      </c>
      <c r="H159" s="66">
        <v>0</v>
      </c>
      <c r="I159" s="65"/>
    </row>
    <row r="160" spans="1:9" ht="16.8" thickTop="1" thickBot="1" x14ac:dyDescent="0.35">
      <c r="A160" s="33" t="s">
        <v>320</v>
      </c>
      <c r="B160" s="40">
        <v>25</v>
      </c>
      <c r="C160" s="33" t="s">
        <v>321</v>
      </c>
      <c r="D160" s="69">
        <v>14</v>
      </c>
      <c r="E160" s="69">
        <v>2</v>
      </c>
      <c r="F160" s="51">
        <f t="shared" si="2"/>
        <v>16</v>
      </c>
      <c r="G160" s="56">
        <v>17</v>
      </c>
      <c r="H160" s="66">
        <v>1</v>
      </c>
      <c r="I160" s="65"/>
    </row>
    <row r="161" spans="1:9" ht="16.8" thickTop="1" thickBot="1" x14ac:dyDescent="0.35">
      <c r="A161" s="33" t="s">
        <v>322</v>
      </c>
      <c r="B161" s="40">
        <v>15</v>
      </c>
      <c r="C161" s="33" t="s">
        <v>323</v>
      </c>
      <c r="D161" s="69">
        <v>6</v>
      </c>
      <c r="E161" s="69">
        <v>0</v>
      </c>
      <c r="F161" s="51">
        <f t="shared" si="2"/>
        <v>6</v>
      </c>
      <c r="G161" s="56">
        <v>9</v>
      </c>
      <c r="H161" s="66">
        <v>0</v>
      </c>
      <c r="I161" s="65"/>
    </row>
    <row r="162" spans="1:9" ht="16.8" thickTop="1" thickBot="1" x14ac:dyDescent="0.35">
      <c r="A162" s="33" t="s">
        <v>324</v>
      </c>
      <c r="B162" s="40">
        <v>22</v>
      </c>
      <c r="C162" s="33" t="s">
        <v>143</v>
      </c>
      <c r="D162" s="69">
        <v>0</v>
      </c>
      <c r="E162" s="69">
        <v>0</v>
      </c>
      <c r="F162" s="51">
        <f t="shared" si="2"/>
        <v>0</v>
      </c>
      <c r="G162" s="56">
        <v>11</v>
      </c>
      <c r="H162" s="66">
        <v>0</v>
      </c>
      <c r="I162" s="65"/>
    </row>
    <row r="163" spans="1:9" ht="16.8" thickTop="1" thickBot="1" x14ac:dyDescent="0.35">
      <c r="A163" s="33" t="s">
        <v>325</v>
      </c>
      <c r="B163" s="40">
        <v>24</v>
      </c>
      <c r="C163" s="33" t="s">
        <v>326</v>
      </c>
      <c r="D163" s="69">
        <v>38</v>
      </c>
      <c r="E163" s="69">
        <v>0</v>
      </c>
      <c r="F163" s="51">
        <f t="shared" si="2"/>
        <v>38</v>
      </c>
      <c r="G163" s="56">
        <v>69</v>
      </c>
      <c r="H163" s="66">
        <v>0</v>
      </c>
      <c r="I163" s="65"/>
    </row>
    <row r="164" spans="1:9" ht="16.8" thickTop="1" thickBot="1" x14ac:dyDescent="0.35">
      <c r="A164" s="33" t="s">
        <v>327</v>
      </c>
      <c r="B164" s="40">
        <v>22</v>
      </c>
      <c r="C164" s="33" t="s">
        <v>328</v>
      </c>
      <c r="D164" s="69">
        <v>45</v>
      </c>
      <c r="E164" s="69">
        <v>1</v>
      </c>
      <c r="F164" s="51">
        <f t="shared" si="2"/>
        <v>46</v>
      </c>
      <c r="G164" s="56">
        <v>62</v>
      </c>
      <c r="H164" s="66">
        <v>8</v>
      </c>
      <c r="I164" s="65"/>
    </row>
    <row r="165" spans="1:9" ht="16.8" thickTop="1" thickBot="1" x14ac:dyDescent="0.35">
      <c r="A165" s="33" t="s">
        <v>329</v>
      </c>
      <c r="B165" s="40">
        <v>18</v>
      </c>
      <c r="C165" s="33" t="s">
        <v>330</v>
      </c>
      <c r="D165" s="69">
        <v>27</v>
      </c>
      <c r="E165" s="69">
        <v>1</v>
      </c>
      <c r="F165" s="51">
        <f t="shared" si="2"/>
        <v>28</v>
      </c>
      <c r="G165" s="56">
        <v>29</v>
      </c>
      <c r="H165" s="66">
        <v>0</v>
      </c>
      <c r="I165" s="65"/>
    </row>
    <row r="166" spans="1:9" ht="16.8" thickTop="1" thickBot="1" x14ac:dyDescent="0.35">
      <c r="A166" s="33" t="s">
        <v>331</v>
      </c>
      <c r="B166" s="40">
        <v>18</v>
      </c>
      <c r="C166" s="33" t="s">
        <v>332</v>
      </c>
      <c r="D166" s="69">
        <v>19</v>
      </c>
      <c r="E166" s="69">
        <v>1</v>
      </c>
      <c r="F166" s="51">
        <f t="shared" si="2"/>
        <v>20</v>
      </c>
      <c r="G166" s="56">
        <v>29</v>
      </c>
      <c r="H166" s="66">
        <v>0</v>
      </c>
      <c r="I166" s="65"/>
    </row>
    <row r="167" spans="1:9" ht="16.8" thickTop="1" thickBot="1" x14ac:dyDescent="0.35">
      <c r="A167" s="33" t="s">
        <v>333</v>
      </c>
      <c r="B167" s="40">
        <v>15</v>
      </c>
      <c r="C167" s="33" t="s">
        <v>334</v>
      </c>
      <c r="D167" s="69">
        <v>25</v>
      </c>
      <c r="E167" s="69">
        <v>0</v>
      </c>
      <c r="F167" s="51">
        <f t="shared" si="2"/>
        <v>25</v>
      </c>
      <c r="G167" s="56">
        <v>31</v>
      </c>
      <c r="H167" s="66">
        <v>0</v>
      </c>
      <c r="I167" s="65"/>
    </row>
    <row r="168" spans="1:9" ht="16.8" thickTop="1" thickBot="1" x14ac:dyDescent="0.35">
      <c r="A168" s="33" t="s">
        <v>335</v>
      </c>
      <c r="B168" s="40">
        <v>20</v>
      </c>
      <c r="C168" s="33" t="s">
        <v>336</v>
      </c>
      <c r="D168" s="69">
        <v>0</v>
      </c>
      <c r="E168" s="69">
        <v>0</v>
      </c>
      <c r="F168" s="51">
        <f t="shared" si="2"/>
        <v>0</v>
      </c>
      <c r="G168" s="56">
        <v>18</v>
      </c>
      <c r="H168" s="66">
        <v>0</v>
      </c>
      <c r="I168" s="65"/>
    </row>
    <row r="169" spans="1:9" ht="16.8" thickTop="1" thickBot="1" x14ac:dyDescent="0.35">
      <c r="A169" s="33" t="s">
        <v>337</v>
      </c>
      <c r="B169" s="40">
        <v>20</v>
      </c>
      <c r="C169" s="33" t="s">
        <v>338</v>
      </c>
      <c r="D169" s="69">
        <v>62</v>
      </c>
      <c r="E169" s="69">
        <v>12</v>
      </c>
      <c r="F169" s="51">
        <f t="shared" si="2"/>
        <v>74</v>
      </c>
      <c r="G169" s="56">
        <v>91</v>
      </c>
      <c r="H169" s="66">
        <v>0</v>
      </c>
      <c r="I169" s="65"/>
    </row>
    <row r="170" spans="1:9" ht="16.8" thickTop="1" thickBot="1" x14ac:dyDescent="0.35">
      <c r="A170" s="33" t="s">
        <v>339</v>
      </c>
      <c r="B170" s="40">
        <v>15</v>
      </c>
      <c r="C170" s="33" t="s">
        <v>340</v>
      </c>
      <c r="D170" s="69">
        <v>40</v>
      </c>
      <c r="E170" s="69">
        <v>0</v>
      </c>
      <c r="F170" s="51">
        <f t="shared" ref="F170:F225" si="3">SUM(D170:E170)</f>
        <v>40</v>
      </c>
      <c r="G170" s="56">
        <v>56</v>
      </c>
      <c r="H170" s="66">
        <v>2</v>
      </c>
      <c r="I170" s="65"/>
    </row>
    <row r="171" spans="1:9" ht="16.8" thickTop="1" thickBot="1" x14ac:dyDescent="0.35">
      <c r="A171" s="33" t="s">
        <v>341</v>
      </c>
      <c r="B171" s="40">
        <v>16</v>
      </c>
      <c r="C171" s="33" t="s">
        <v>342</v>
      </c>
      <c r="D171" s="69">
        <v>30</v>
      </c>
      <c r="E171" s="69">
        <v>1</v>
      </c>
      <c r="F171" s="51">
        <f t="shared" si="3"/>
        <v>31</v>
      </c>
      <c r="G171" s="56">
        <v>42</v>
      </c>
      <c r="H171" s="66">
        <v>4</v>
      </c>
      <c r="I171" s="65"/>
    </row>
    <row r="172" spans="1:9" ht="16.8" thickTop="1" thickBot="1" x14ac:dyDescent="0.35">
      <c r="A172" s="33" t="s">
        <v>343</v>
      </c>
      <c r="B172" s="40">
        <v>18</v>
      </c>
      <c r="C172" s="33" t="s">
        <v>344</v>
      </c>
      <c r="D172" s="69">
        <v>62</v>
      </c>
      <c r="E172" s="69">
        <v>5</v>
      </c>
      <c r="F172" s="51">
        <f t="shared" si="3"/>
        <v>67</v>
      </c>
      <c r="G172" s="56">
        <v>77</v>
      </c>
      <c r="H172" s="66">
        <v>2</v>
      </c>
      <c r="I172" s="65"/>
    </row>
    <row r="173" spans="1:9" ht="16.8" thickTop="1" thickBot="1" x14ac:dyDescent="0.35">
      <c r="A173" s="33" t="s">
        <v>345</v>
      </c>
      <c r="B173" s="40">
        <v>21</v>
      </c>
      <c r="C173" s="33" t="s">
        <v>346</v>
      </c>
      <c r="D173" s="69">
        <v>0</v>
      </c>
      <c r="E173" s="69">
        <v>0</v>
      </c>
      <c r="F173" s="51">
        <f t="shared" si="3"/>
        <v>0</v>
      </c>
      <c r="G173" s="56">
        <v>30</v>
      </c>
      <c r="H173" s="66">
        <v>0</v>
      </c>
      <c r="I173" s="65"/>
    </row>
    <row r="174" spans="1:9" ht="16.8" thickTop="1" thickBot="1" x14ac:dyDescent="0.35">
      <c r="A174" s="33" t="s">
        <v>347</v>
      </c>
      <c r="B174" s="40">
        <v>3</v>
      </c>
      <c r="C174" s="33" t="s">
        <v>348</v>
      </c>
      <c r="D174" s="69">
        <v>2</v>
      </c>
      <c r="E174" s="69">
        <v>0</v>
      </c>
      <c r="F174" s="51">
        <f t="shared" si="3"/>
        <v>2</v>
      </c>
      <c r="G174" s="56">
        <v>24</v>
      </c>
      <c r="H174" s="66">
        <v>0</v>
      </c>
      <c r="I174" s="65"/>
    </row>
    <row r="175" spans="1:9" ht="16.8" thickTop="1" thickBot="1" x14ac:dyDescent="0.35">
      <c r="A175" s="33" t="s">
        <v>349</v>
      </c>
      <c r="B175" s="40">
        <v>11</v>
      </c>
      <c r="C175" s="33" t="s">
        <v>350</v>
      </c>
      <c r="D175" s="69">
        <v>12</v>
      </c>
      <c r="E175" s="69">
        <v>0</v>
      </c>
      <c r="F175" s="51">
        <f t="shared" si="3"/>
        <v>12</v>
      </c>
      <c r="G175" s="56">
        <v>13</v>
      </c>
      <c r="H175" s="66">
        <v>0</v>
      </c>
      <c r="I175" s="65"/>
    </row>
    <row r="176" spans="1:9" ht="16.8" thickTop="1" thickBot="1" x14ac:dyDescent="0.35">
      <c r="A176" s="33" t="s">
        <v>351</v>
      </c>
      <c r="B176" s="40">
        <v>11</v>
      </c>
      <c r="C176" s="33" t="s">
        <v>352</v>
      </c>
      <c r="D176" s="69">
        <v>34</v>
      </c>
      <c r="E176" s="69">
        <v>1</v>
      </c>
      <c r="F176" s="51">
        <f t="shared" si="3"/>
        <v>35</v>
      </c>
      <c r="G176" s="56">
        <v>75</v>
      </c>
      <c r="H176" s="66">
        <v>6</v>
      </c>
      <c r="I176" s="65"/>
    </row>
    <row r="177" spans="1:9" ht="16.8" thickTop="1" thickBot="1" x14ac:dyDescent="0.35">
      <c r="A177" s="33" t="s">
        <v>353</v>
      </c>
      <c r="B177" s="40">
        <v>12</v>
      </c>
      <c r="C177" s="33" t="s">
        <v>354</v>
      </c>
      <c r="D177" s="69">
        <v>24</v>
      </c>
      <c r="E177" s="69">
        <v>0</v>
      </c>
      <c r="F177" s="51">
        <f t="shared" si="3"/>
        <v>24</v>
      </c>
      <c r="G177" s="56">
        <v>41</v>
      </c>
      <c r="H177" s="66">
        <v>3</v>
      </c>
      <c r="I177" s="65"/>
    </row>
    <row r="178" spans="1:9" ht="16.8" thickTop="1" thickBot="1" x14ac:dyDescent="0.35">
      <c r="A178" s="33" t="s">
        <v>355</v>
      </c>
      <c r="B178" s="40">
        <v>25</v>
      </c>
      <c r="C178" s="33" t="s">
        <v>356</v>
      </c>
      <c r="D178" s="69">
        <v>0</v>
      </c>
      <c r="E178" s="69">
        <v>0</v>
      </c>
      <c r="F178" s="51">
        <f t="shared" si="3"/>
        <v>0</v>
      </c>
      <c r="G178" s="56">
        <v>9</v>
      </c>
      <c r="H178" s="66">
        <v>0</v>
      </c>
      <c r="I178" s="65"/>
    </row>
    <row r="179" spans="1:9" ht="16.8" thickTop="1" thickBot="1" x14ac:dyDescent="0.35">
      <c r="A179" s="33" t="s">
        <v>357</v>
      </c>
      <c r="B179" s="40">
        <v>8</v>
      </c>
      <c r="C179" s="33" t="s">
        <v>358</v>
      </c>
      <c r="D179" s="69">
        <v>3</v>
      </c>
      <c r="E179" s="69">
        <v>1</v>
      </c>
      <c r="F179" s="51">
        <f t="shared" si="3"/>
        <v>4</v>
      </c>
      <c r="G179" s="56">
        <v>15</v>
      </c>
      <c r="H179" s="66">
        <v>0</v>
      </c>
      <c r="I179" s="65"/>
    </row>
    <row r="180" spans="1:9" ht="16.8" thickTop="1" thickBot="1" x14ac:dyDescent="0.35">
      <c r="A180" s="33" t="s">
        <v>359</v>
      </c>
      <c r="B180" s="40">
        <v>13</v>
      </c>
      <c r="C180" s="33" t="s">
        <v>360</v>
      </c>
      <c r="D180" s="69">
        <v>9</v>
      </c>
      <c r="E180" s="69">
        <v>0</v>
      </c>
      <c r="F180" s="51">
        <f t="shared" si="3"/>
        <v>9</v>
      </c>
      <c r="G180" s="56">
        <v>9</v>
      </c>
      <c r="H180" s="66">
        <v>0</v>
      </c>
      <c r="I180" s="65"/>
    </row>
    <row r="181" spans="1:9" ht="16.8" thickTop="1" thickBot="1" x14ac:dyDescent="0.35">
      <c r="A181" s="33" t="s">
        <v>361</v>
      </c>
      <c r="B181" s="40">
        <v>18</v>
      </c>
      <c r="C181" s="33" t="s">
        <v>362</v>
      </c>
      <c r="D181" s="69">
        <v>30</v>
      </c>
      <c r="E181" s="69">
        <v>0</v>
      </c>
      <c r="F181" s="51">
        <f t="shared" si="3"/>
        <v>30</v>
      </c>
      <c r="G181" s="56">
        <v>31</v>
      </c>
      <c r="H181" s="66">
        <v>0</v>
      </c>
      <c r="I181" s="65"/>
    </row>
    <row r="182" spans="1:9" ht="16.8" thickTop="1" thickBot="1" x14ac:dyDescent="0.35">
      <c r="A182" s="33" t="s">
        <v>363</v>
      </c>
      <c r="B182" s="40">
        <v>19</v>
      </c>
      <c r="C182" s="33" t="s">
        <v>364</v>
      </c>
      <c r="D182" s="69">
        <v>34</v>
      </c>
      <c r="E182" s="69">
        <v>0</v>
      </c>
      <c r="F182" s="51">
        <f t="shared" si="3"/>
        <v>34</v>
      </c>
      <c r="G182" s="56">
        <v>35</v>
      </c>
      <c r="H182" s="66">
        <v>0</v>
      </c>
      <c r="I182" s="65"/>
    </row>
    <row r="183" spans="1:9" ht="16.8" thickTop="1" thickBot="1" x14ac:dyDescent="0.35">
      <c r="A183" s="33" t="s">
        <v>365</v>
      </c>
      <c r="B183" s="40">
        <v>16</v>
      </c>
      <c r="C183" s="33" t="s">
        <v>366</v>
      </c>
      <c r="D183" s="69">
        <v>23</v>
      </c>
      <c r="E183" s="69">
        <v>4</v>
      </c>
      <c r="F183" s="51">
        <f t="shared" si="3"/>
        <v>27</v>
      </c>
      <c r="G183" s="56">
        <v>35</v>
      </c>
      <c r="H183" s="66">
        <v>1</v>
      </c>
      <c r="I183" s="65"/>
    </row>
    <row r="184" spans="1:9" ht="16.8" thickTop="1" thickBot="1" x14ac:dyDescent="0.35">
      <c r="A184" s="33" t="s">
        <v>367</v>
      </c>
      <c r="B184" s="40">
        <v>15</v>
      </c>
      <c r="C184" s="33" t="s">
        <v>368</v>
      </c>
      <c r="D184" s="69">
        <v>8</v>
      </c>
      <c r="E184" s="69">
        <v>0</v>
      </c>
      <c r="F184" s="51">
        <f t="shared" si="3"/>
        <v>8</v>
      </c>
      <c r="G184" s="56">
        <v>10</v>
      </c>
      <c r="H184" s="66">
        <v>0</v>
      </c>
      <c r="I184" s="65"/>
    </row>
    <row r="185" spans="1:9" ht="16.8" thickTop="1" thickBot="1" x14ac:dyDescent="0.35">
      <c r="A185" s="33" t="s">
        <v>369</v>
      </c>
      <c r="B185" s="40">
        <v>23</v>
      </c>
      <c r="C185" s="33" t="s">
        <v>370</v>
      </c>
      <c r="D185" s="69">
        <v>13</v>
      </c>
      <c r="E185" s="69">
        <v>1</v>
      </c>
      <c r="F185" s="51">
        <f t="shared" si="3"/>
        <v>14</v>
      </c>
      <c r="G185" s="56">
        <v>67</v>
      </c>
      <c r="H185" s="66">
        <v>9</v>
      </c>
      <c r="I185" s="65"/>
    </row>
    <row r="186" spans="1:9" ht="16.8" thickTop="1" thickBot="1" x14ac:dyDescent="0.35">
      <c r="A186" s="33" t="s">
        <v>371</v>
      </c>
      <c r="B186" s="40">
        <v>21</v>
      </c>
      <c r="C186" s="33" t="s">
        <v>372</v>
      </c>
      <c r="D186" s="69">
        <v>0</v>
      </c>
      <c r="E186" s="69">
        <v>0</v>
      </c>
      <c r="F186" s="51">
        <f t="shared" si="3"/>
        <v>0</v>
      </c>
      <c r="G186" s="56">
        <v>9</v>
      </c>
      <c r="H186" s="66">
        <v>0</v>
      </c>
      <c r="I186" s="65"/>
    </row>
    <row r="187" spans="1:9" ht="16.8" thickTop="1" thickBot="1" x14ac:dyDescent="0.35">
      <c r="A187" s="33" t="s">
        <v>373</v>
      </c>
      <c r="B187" s="40">
        <v>17</v>
      </c>
      <c r="C187" s="33" t="s">
        <v>374</v>
      </c>
      <c r="D187" s="69">
        <v>23</v>
      </c>
      <c r="E187" s="69">
        <v>1</v>
      </c>
      <c r="F187" s="51">
        <f t="shared" si="3"/>
        <v>24</v>
      </c>
      <c r="G187" s="56">
        <v>35</v>
      </c>
      <c r="H187" s="66">
        <v>2</v>
      </c>
      <c r="I187" s="65"/>
    </row>
    <row r="188" spans="1:9" ht="16.8" thickTop="1" thickBot="1" x14ac:dyDescent="0.35">
      <c r="A188" s="33" t="s">
        <v>375</v>
      </c>
      <c r="B188" s="40">
        <v>19</v>
      </c>
      <c r="C188" s="33" t="s">
        <v>376</v>
      </c>
      <c r="D188" s="69">
        <v>24</v>
      </c>
      <c r="E188" s="69">
        <v>2</v>
      </c>
      <c r="F188" s="51">
        <f t="shared" si="3"/>
        <v>26</v>
      </c>
      <c r="G188" s="56">
        <v>33</v>
      </c>
      <c r="H188" s="66">
        <v>1</v>
      </c>
      <c r="I188" s="65"/>
    </row>
    <row r="189" spans="1:9" ht="16.8" thickTop="1" thickBot="1" x14ac:dyDescent="0.35">
      <c r="A189" s="33" t="s">
        <v>377</v>
      </c>
      <c r="B189" s="40">
        <v>18</v>
      </c>
      <c r="C189" s="33" t="s">
        <v>378</v>
      </c>
      <c r="D189" s="69">
        <v>15</v>
      </c>
      <c r="E189" s="69">
        <v>0</v>
      </c>
      <c r="F189" s="51">
        <f t="shared" si="3"/>
        <v>15</v>
      </c>
      <c r="G189" s="56">
        <v>21</v>
      </c>
      <c r="H189" s="66">
        <v>9</v>
      </c>
      <c r="I189" s="65"/>
    </row>
    <row r="190" spans="1:9" ht="16.8" thickTop="1" thickBot="1" x14ac:dyDescent="0.35">
      <c r="A190" s="33" t="s">
        <v>379</v>
      </c>
      <c r="B190" s="40">
        <v>19</v>
      </c>
      <c r="C190" s="33" t="s">
        <v>380</v>
      </c>
      <c r="D190" s="69">
        <v>1</v>
      </c>
      <c r="E190" s="69">
        <v>0</v>
      </c>
      <c r="F190" s="51">
        <f t="shared" si="3"/>
        <v>1</v>
      </c>
      <c r="G190" s="56">
        <v>12</v>
      </c>
      <c r="H190" s="66">
        <v>1</v>
      </c>
      <c r="I190" s="65"/>
    </row>
    <row r="191" spans="1:9" ht="16.8" thickTop="1" thickBot="1" x14ac:dyDescent="0.35">
      <c r="A191" s="33" t="s">
        <v>381</v>
      </c>
      <c r="B191" s="40">
        <v>22</v>
      </c>
      <c r="C191" s="33" t="s">
        <v>382</v>
      </c>
      <c r="D191" s="69">
        <v>1</v>
      </c>
      <c r="E191" s="69">
        <v>0</v>
      </c>
      <c r="F191" s="51">
        <f t="shared" si="3"/>
        <v>1</v>
      </c>
      <c r="G191" s="56">
        <v>16</v>
      </c>
      <c r="H191" s="66">
        <v>1</v>
      </c>
      <c r="I191" s="65"/>
    </row>
    <row r="192" spans="1:9" ht="16.8" thickTop="1" thickBot="1" x14ac:dyDescent="0.35">
      <c r="A192" s="33" t="s">
        <v>383</v>
      </c>
      <c r="B192" s="40">
        <v>22</v>
      </c>
      <c r="C192" s="33" t="s">
        <v>384</v>
      </c>
      <c r="D192" s="69">
        <v>19</v>
      </c>
      <c r="E192" s="69">
        <v>0</v>
      </c>
      <c r="F192" s="51">
        <f t="shared" si="3"/>
        <v>19</v>
      </c>
      <c r="G192" s="56">
        <v>23</v>
      </c>
      <c r="H192" s="66">
        <v>2</v>
      </c>
      <c r="I192" s="65"/>
    </row>
    <row r="193" spans="1:9" ht="16.8" thickTop="1" thickBot="1" x14ac:dyDescent="0.35">
      <c r="A193" s="33" t="s">
        <v>385</v>
      </c>
      <c r="B193" s="40">
        <v>16</v>
      </c>
      <c r="C193" s="33" t="s">
        <v>386</v>
      </c>
      <c r="D193" s="69">
        <v>36</v>
      </c>
      <c r="E193" s="69">
        <v>2</v>
      </c>
      <c r="F193" s="51">
        <f t="shared" si="3"/>
        <v>38</v>
      </c>
      <c r="G193" s="56">
        <v>62</v>
      </c>
      <c r="H193" s="66">
        <v>1</v>
      </c>
      <c r="I193" s="65"/>
    </row>
    <row r="194" spans="1:9" ht="16.8" thickTop="1" thickBot="1" x14ac:dyDescent="0.35">
      <c r="A194" s="33" t="s">
        <v>387</v>
      </c>
      <c r="B194" s="40">
        <v>23</v>
      </c>
      <c r="C194" s="33" t="s">
        <v>388</v>
      </c>
      <c r="D194" s="69">
        <v>29</v>
      </c>
      <c r="E194" s="69">
        <v>13</v>
      </c>
      <c r="F194" s="51">
        <f t="shared" si="3"/>
        <v>42</v>
      </c>
      <c r="G194" s="56">
        <v>88</v>
      </c>
      <c r="H194" s="66">
        <v>10</v>
      </c>
      <c r="I194" s="65"/>
    </row>
    <row r="195" spans="1:9" ht="16.8" thickTop="1" thickBot="1" x14ac:dyDescent="0.35">
      <c r="A195" s="33" t="s">
        <v>389</v>
      </c>
      <c r="B195" s="40">
        <v>17</v>
      </c>
      <c r="C195" s="33" t="s">
        <v>390</v>
      </c>
      <c r="D195" s="69">
        <v>27</v>
      </c>
      <c r="E195" s="69">
        <v>1</v>
      </c>
      <c r="F195" s="51">
        <f t="shared" si="3"/>
        <v>28</v>
      </c>
      <c r="G195" s="56">
        <v>25</v>
      </c>
      <c r="H195" s="66">
        <v>1</v>
      </c>
      <c r="I195" s="65"/>
    </row>
    <row r="196" spans="1:9" ht="16.8" thickTop="1" thickBot="1" x14ac:dyDescent="0.35">
      <c r="A196" s="33" t="s">
        <v>391</v>
      </c>
      <c r="B196" s="40">
        <v>17</v>
      </c>
      <c r="C196" s="33" t="s">
        <v>392</v>
      </c>
      <c r="D196" s="69">
        <v>18</v>
      </c>
      <c r="E196" s="69">
        <v>0</v>
      </c>
      <c r="F196" s="51">
        <f t="shared" si="3"/>
        <v>18</v>
      </c>
      <c r="G196" s="56">
        <v>16</v>
      </c>
      <c r="H196" s="66">
        <v>0</v>
      </c>
      <c r="I196" s="65"/>
    </row>
    <row r="197" spans="1:9" ht="16.8" thickTop="1" thickBot="1" x14ac:dyDescent="0.35">
      <c r="A197" s="33" t="s">
        <v>393</v>
      </c>
      <c r="B197" s="40">
        <v>16</v>
      </c>
      <c r="C197" s="33" t="s">
        <v>394</v>
      </c>
      <c r="D197" s="69">
        <v>2</v>
      </c>
      <c r="E197" s="69">
        <v>0</v>
      </c>
      <c r="F197" s="51">
        <f t="shared" si="3"/>
        <v>2</v>
      </c>
      <c r="G197" s="56">
        <v>52</v>
      </c>
      <c r="H197" s="66">
        <v>0</v>
      </c>
      <c r="I197" s="65"/>
    </row>
    <row r="198" spans="1:9" ht="16.8" thickTop="1" thickBot="1" x14ac:dyDescent="0.35">
      <c r="A198" s="33" t="s">
        <v>395</v>
      </c>
      <c r="B198" s="40">
        <v>13</v>
      </c>
      <c r="C198" s="33" t="s">
        <v>396</v>
      </c>
      <c r="D198" s="69">
        <v>7</v>
      </c>
      <c r="E198" s="69">
        <v>0</v>
      </c>
      <c r="F198" s="51">
        <f t="shared" si="3"/>
        <v>7</v>
      </c>
      <c r="G198" s="56">
        <v>12</v>
      </c>
      <c r="H198" s="66">
        <v>1</v>
      </c>
      <c r="I198" s="65"/>
    </row>
    <row r="199" spans="1:9" ht="16.8" thickTop="1" thickBot="1" x14ac:dyDescent="0.35">
      <c r="A199" s="33" t="s">
        <v>397</v>
      </c>
      <c r="B199" s="40">
        <v>17</v>
      </c>
      <c r="C199" s="33" t="s">
        <v>398</v>
      </c>
      <c r="D199" s="69">
        <v>3</v>
      </c>
      <c r="E199" s="69">
        <v>0</v>
      </c>
      <c r="F199" s="51">
        <f t="shared" si="3"/>
        <v>3</v>
      </c>
      <c r="G199" s="56">
        <v>23</v>
      </c>
      <c r="H199" s="66">
        <v>0</v>
      </c>
      <c r="I199" s="65"/>
    </row>
    <row r="200" spans="1:9" ht="16.8" thickTop="1" thickBot="1" x14ac:dyDescent="0.35">
      <c r="A200" s="33" t="s">
        <v>399</v>
      </c>
      <c r="B200" s="40">
        <v>17</v>
      </c>
      <c r="C200" s="33" t="s">
        <v>400</v>
      </c>
      <c r="D200" s="69">
        <v>49</v>
      </c>
      <c r="E200" s="69">
        <v>0</v>
      </c>
      <c r="F200" s="51">
        <f t="shared" si="3"/>
        <v>49</v>
      </c>
      <c r="G200" s="56">
        <v>61</v>
      </c>
      <c r="H200" s="66">
        <v>0</v>
      </c>
      <c r="I200" s="65"/>
    </row>
    <row r="201" spans="1:9" ht="16.8" thickTop="1" thickBot="1" x14ac:dyDescent="0.35">
      <c r="A201" s="33" t="s">
        <v>401</v>
      </c>
      <c r="B201" s="40">
        <v>12</v>
      </c>
      <c r="C201" s="33" t="s">
        <v>402</v>
      </c>
      <c r="D201" s="69">
        <v>14</v>
      </c>
      <c r="E201" s="69">
        <v>0</v>
      </c>
      <c r="F201" s="51">
        <f t="shared" si="3"/>
        <v>14</v>
      </c>
      <c r="G201" s="56">
        <v>14</v>
      </c>
      <c r="H201" s="66">
        <v>0</v>
      </c>
      <c r="I201" s="65"/>
    </row>
    <row r="202" spans="1:9" ht="16.8" thickTop="1" thickBot="1" x14ac:dyDescent="0.35">
      <c r="A202" s="33" t="s">
        <v>403</v>
      </c>
      <c r="B202" s="40">
        <v>19</v>
      </c>
      <c r="C202" s="33" t="s">
        <v>404</v>
      </c>
      <c r="D202" s="69">
        <v>19</v>
      </c>
      <c r="E202" s="69">
        <v>2</v>
      </c>
      <c r="F202" s="51">
        <f t="shared" si="3"/>
        <v>21</v>
      </c>
      <c r="G202" s="56">
        <v>27</v>
      </c>
      <c r="H202" s="66">
        <v>0</v>
      </c>
      <c r="I202" s="65"/>
    </row>
    <row r="203" spans="1:9" ht="16.8" thickTop="1" thickBot="1" x14ac:dyDescent="0.35">
      <c r="A203" s="33" t="s">
        <v>405</v>
      </c>
      <c r="B203" s="40">
        <v>23</v>
      </c>
      <c r="C203" s="33" t="s">
        <v>406</v>
      </c>
      <c r="D203" s="69">
        <v>10</v>
      </c>
      <c r="E203" s="69">
        <v>2</v>
      </c>
      <c r="F203" s="51">
        <f t="shared" si="3"/>
        <v>12</v>
      </c>
      <c r="G203" s="56">
        <v>17</v>
      </c>
      <c r="H203" s="66">
        <v>0</v>
      </c>
      <c r="I203" s="65"/>
    </row>
    <row r="204" spans="1:9" ht="16.8" thickTop="1" thickBot="1" x14ac:dyDescent="0.35">
      <c r="A204" s="33" t="s">
        <v>407</v>
      </c>
      <c r="B204" s="40">
        <v>13</v>
      </c>
      <c r="C204" s="33" t="s">
        <v>408</v>
      </c>
      <c r="D204" s="69">
        <v>22</v>
      </c>
      <c r="E204" s="69">
        <v>10</v>
      </c>
      <c r="F204" s="51">
        <f t="shared" si="3"/>
        <v>32</v>
      </c>
      <c r="G204" s="56">
        <v>40</v>
      </c>
      <c r="H204" s="66">
        <v>4</v>
      </c>
      <c r="I204" s="65"/>
    </row>
    <row r="205" spans="1:9" ht="16.8" thickTop="1" thickBot="1" x14ac:dyDescent="0.35">
      <c r="A205" s="33" t="s">
        <v>409</v>
      </c>
      <c r="B205" s="40">
        <v>15</v>
      </c>
      <c r="C205" s="33" t="s">
        <v>410</v>
      </c>
      <c r="D205" s="69">
        <v>9</v>
      </c>
      <c r="E205" s="69">
        <v>0</v>
      </c>
      <c r="F205" s="51">
        <f t="shared" si="3"/>
        <v>9</v>
      </c>
      <c r="G205" s="56">
        <v>11</v>
      </c>
      <c r="H205" s="66">
        <v>0</v>
      </c>
      <c r="I205" s="65"/>
    </row>
    <row r="206" spans="1:9" ht="16.8" thickTop="1" thickBot="1" x14ac:dyDescent="0.35">
      <c r="A206" s="33" t="s">
        <v>411</v>
      </c>
      <c r="B206" s="40">
        <v>17</v>
      </c>
      <c r="C206" s="33" t="s">
        <v>412</v>
      </c>
      <c r="D206" s="69">
        <v>10</v>
      </c>
      <c r="E206" s="69">
        <v>0</v>
      </c>
      <c r="F206" s="51">
        <f t="shared" si="3"/>
        <v>10</v>
      </c>
      <c r="G206" s="56">
        <v>18</v>
      </c>
      <c r="H206" s="66">
        <v>6</v>
      </c>
      <c r="I206" s="65"/>
    </row>
    <row r="207" spans="1:9" ht="16.8" thickTop="1" thickBot="1" x14ac:dyDescent="0.35">
      <c r="A207" s="33" t="s">
        <v>413</v>
      </c>
      <c r="B207" s="40">
        <v>8</v>
      </c>
      <c r="C207" s="33" t="s">
        <v>414</v>
      </c>
      <c r="D207" s="69">
        <v>15</v>
      </c>
      <c r="E207" s="69">
        <v>0</v>
      </c>
      <c r="F207" s="51">
        <f t="shared" si="3"/>
        <v>15</v>
      </c>
      <c r="G207" s="56">
        <v>25</v>
      </c>
      <c r="H207" s="66">
        <v>2</v>
      </c>
      <c r="I207" s="65"/>
    </row>
    <row r="208" spans="1:9" ht="16.8" thickTop="1" thickBot="1" x14ac:dyDescent="0.35">
      <c r="A208" s="33" t="s">
        <v>415</v>
      </c>
      <c r="B208" s="40">
        <v>18</v>
      </c>
      <c r="C208" s="33" t="s">
        <v>416</v>
      </c>
      <c r="D208" s="69">
        <v>21</v>
      </c>
      <c r="E208" s="69">
        <v>0</v>
      </c>
      <c r="F208" s="51">
        <f t="shared" si="3"/>
        <v>21</v>
      </c>
      <c r="G208" s="56">
        <v>64</v>
      </c>
      <c r="H208" s="66">
        <v>0</v>
      </c>
      <c r="I208" s="65"/>
    </row>
    <row r="209" spans="1:9" ht="16.8" thickTop="1" thickBot="1" x14ac:dyDescent="0.35">
      <c r="A209" s="33" t="s">
        <v>417</v>
      </c>
      <c r="B209" s="40">
        <v>19</v>
      </c>
      <c r="C209" s="33" t="s">
        <v>418</v>
      </c>
      <c r="D209" s="69">
        <v>29</v>
      </c>
      <c r="E209" s="69">
        <v>0</v>
      </c>
      <c r="F209" s="51">
        <f t="shared" si="3"/>
        <v>29</v>
      </c>
      <c r="G209" s="56">
        <v>38</v>
      </c>
      <c r="H209" s="66">
        <v>3</v>
      </c>
      <c r="I209" s="65"/>
    </row>
    <row r="210" spans="1:9" ht="19.5" customHeight="1" thickTop="1" thickBot="1" x14ac:dyDescent="0.35">
      <c r="A210" s="33" t="s">
        <v>419</v>
      </c>
      <c r="B210" s="40">
        <v>25</v>
      </c>
      <c r="C210" s="33" t="s">
        <v>420</v>
      </c>
      <c r="D210" s="69">
        <v>90</v>
      </c>
      <c r="E210" s="69">
        <v>13</v>
      </c>
      <c r="F210" s="51">
        <f t="shared" si="3"/>
        <v>103</v>
      </c>
      <c r="G210" s="56">
        <v>128</v>
      </c>
      <c r="H210" s="66">
        <v>2</v>
      </c>
      <c r="I210" s="65"/>
    </row>
    <row r="211" spans="1:9" ht="16.8" thickTop="1" thickBot="1" x14ac:dyDescent="0.35">
      <c r="A211" s="33" t="s">
        <v>421</v>
      </c>
      <c r="B211" s="40">
        <v>22</v>
      </c>
      <c r="C211" s="33" t="s">
        <v>422</v>
      </c>
      <c r="D211" s="69">
        <v>19</v>
      </c>
      <c r="E211" s="69">
        <v>0</v>
      </c>
      <c r="F211" s="51">
        <f t="shared" si="3"/>
        <v>19</v>
      </c>
      <c r="G211" s="56">
        <v>20</v>
      </c>
      <c r="H211" s="66">
        <v>0</v>
      </c>
      <c r="I211" s="65"/>
    </row>
    <row r="212" spans="1:9" ht="16.8" thickTop="1" thickBot="1" x14ac:dyDescent="0.35">
      <c r="A212" s="33" t="s">
        <v>423</v>
      </c>
      <c r="B212" s="40">
        <v>12</v>
      </c>
      <c r="C212" s="33" t="s">
        <v>424</v>
      </c>
      <c r="D212" s="69">
        <v>11</v>
      </c>
      <c r="E212" s="69">
        <v>1</v>
      </c>
      <c r="F212" s="51">
        <f t="shared" si="3"/>
        <v>12</v>
      </c>
      <c r="G212" s="56">
        <v>139</v>
      </c>
      <c r="H212" s="66">
        <v>1</v>
      </c>
      <c r="I212" s="65"/>
    </row>
    <row r="213" spans="1:9" ht="16.8" thickTop="1" thickBot="1" x14ac:dyDescent="0.35">
      <c r="A213" s="33" t="s">
        <v>425</v>
      </c>
      <c r="B213" s="40">
        <v>11</v>
      </c>
      <c r="C213" s="33" t="s">
        <v>426</v>
      </c>
      <c r="D213" s="69">
        <v>64</v>
      </c>
      <c r="E213" s="69">
        <v>3</v>
      </c>
      <c r="F213" s="51">
        <f t="shared" si="3"/>
        <v>67</v>
      </c>
      <c r="G213" s="56">
        <v>120</v>
      </c>
      <c r="H213" s="66">
        <v>0</v>
      </c>
      <c r="I213" s="65"/>
    </row>
    <row r="214" spans="1:9" ht="16.8" thickTop="1" thickBot="1" x14ac:dyDescent="0.35">
      <c r="A214" s="33" t="s">
        <v>427</v>
      </c>
      <c r="B214" s="40">
        <v>20</v>
      </c>
      <c r="C214" s="33" t="s">
        <v>428</v>
      </c>
      <c r="D214" s="69">
        <v>20</v>
      </c>
      <c r="E214" s="69">
        <v>0</v>
      </c>
      <c r="F214" s="51">
        <f t="shared" si="3"/>
        <v>20</v>
      </c>
      <c r="G214" s="56">
        <v>27</v>
      </c>
      <c r="H214" s="66">
        <v>0</v>
      </c>
      <c r="I214" s="65"/>
    </row>
    <row r="215" spans="1:9" ht="16.8" thickTop="1" thickBot="1" x14ac:dyDescent="0.35">
      <c r="A215" s="33" t="s">
        <v>429</v>
      </c>
      <c r="B215" s="40">
        <v>18</v>
      </c>
      <c r="C215" s="33" t="s">
        <v>430</v>
      </c>
      <c r="D215" s="69">
        <v>1</v>
      </c>
      <c r="E215" s="69">
        <v>0</v>
      </c>
      <c r="F215" s="51">
        <f t="shared" si="3"/>
        <v>1</v>
      </c>
      <c r="G215" s="56">
        <v>37</v>
      </c>
      <c r="H215" s="66">
        <v>1</v>
      </c>
      <c r="I215" s="65"/>
    </row>
    <row r="216" spans="1:9" ht="16.8" thickTop="1" thickBot="1" x14ac:dyDescent="0.35">
      <c r="A216" s="33" t="s">
        <v>431</v>
      </c>
      <c r="B216" s="40">
        <v>5</v>
      </c>
      <c r="C216" s="33" t="s">
        <v>432</v>
      </c>
      <c r="D216" s="69">
        <v>1</v>
      </c>
      <c r="E216" s="69">
        <v>0</v>
      </c>
      <c r="F216" s="51">
        <f t="shared" si="3"/>
        <v>1</v>
      </c>
      <c r="G216" s="56">
        <v>1</v>
      </c>
      <c r="H216" s="66">
        <v>1</v>
      </c>
      <c r="I216" s="65"/>
    </row>
    <row r="217" spans="1:9" ht="16.8" thickTop="1" thickBot="1" x14ac:dyDescent="0.35">
      <c r="A217" s="33" t="s">
        <v>433</v>
      </c>
      <c r="B217" s="40">
        <v>18</v>
      </c>
      <c r="C217" s="33" t="s">
        <v>434</v>
      </c>
      <c r="D217" s="69">
        <v>27</v>
      </c>
      <c r="E217" s="69">
        <v>7</v>
      </c>
      <c r="F217" s="51">
        <f t="shared" si="3"/>
        <v>34</v>
      </c>
      <c r="G217" s="56">
        <v>51</v>
      </c>
      <c r="H217" s="66">
        <v>0</v>
      </c>
      <c r="I217" s="65"/>
    </row>
    <row r="218" spans="1:9" ht="16.8" thickTop="1" thickBot="1" x14ac:dyDescent="0.35">
      <c r="A218" s="33" t="s">
        <v>435</v>
      </c>
      <c r="B218" s="40">
        <v>17</v>
      </c>
      <c r="C218" s="33" t="s">
        <v>436</v>
      </c>
      <c r="D218" s="69">
        <v>47</v>
      </c>
      <c r="E218" s="69">
        <v>5</v>
      </c>
      <c r="F218" s="51">
        <f t="shared" si="3"/>
        <v>52</v>
      </c>
      <c r="G218" s="56">
        <v>80</v>
      </c>
      <c r="H218" s="66">
        <v>0</v>
      </c>
      <c r="I218" s="65"/>
    </row>
    <row r="219" spans="1:9" ht="16.8" thickTop="1" thickBot="1" x14ac:dyDescent="0.35">
      <c r="A219" s="33" t="s">
        <v>437</v>
      </c>
      <c r="B219" s="40">
        <v>19</v>
      </c>
      <c r="C219" s="33" t="s">
        <v>438</v>
      </c>
      <c r="D219" s="69">
        <v>2</v>
      </c>
      <c r="E219" s="69">
        <v>1</v>
      </c>
      <c r="F219" s="51">
        <f t="shared" si="3"/>
        <v>3</v>
      </c>
      <c r="G219" s="56">
        <v>3</v>
      </c>
      <c r="H219" s="66">
        <v>0</v>
      </c>
      <c r="I219" s="65"/>
    </row>
    <row r="220" spans="1:9" ht="16.8" thickTop="1" thickBot="1" x14ac:dyDescent="0.35">
      <c r="A220" s="33" t="s">
        <v>439</v>
      </c>
      <c r="B220" s="40">
        <v>23</v>
      </c>
      <c r="C220" s="33" t="s">
        <v>440</v>
      </c>
      <c r="D220" s="69">
        <v>4</v>
      </c>
      <c r="E220" s="69">
        <v>2</v>
      </c>
      <c r="F220" s="51">
        <f t="shared" si="3"/>
        <v>6</v>
      </c>
      <c r="G220" s="56">
        <v>14</v>
      </c>
      <c r="H220" s="66">
        <v>1</v>
      </c>
      <c r="I220" s="65"/>
    </row>
    <row r="221" spans="1:9" ht="16.8" thickTop="1" thickBot="1" x14ac:dyDescent="0.35">
      <c r="A221" s="33" t="s">
        <v>441</v>
      </c>
      <c r="B221" s="40">
        <v>18</v>
      </c>
      <c r="C221" s="33" t="s">
        <v>442</v>
      </c>
      <c r="D221" s="69">
        <v>23</v>
      </c>
      <c r="E221" s="69">
        <v>1</v>
      </c>
      <c r="F221" s="51">
        <f t="shared" si="3"/>
        <v>24</v>
      </c>
      <c r="G221" s="56">
        <v>36</v>
      </c>
      <c r="H221" s="66">
        <v>0</v>
      </c>
      <c r="I221" s="65"/>
    </row>
    <row r="222" spans="1:9" ht="16.8" thickTop="1" thickBot="1" x14ac:dyDescent="0.35">
      <c r="A222" s="33" t="s">
        <v>443</v>
      </c>
      <c r="B222" s="40">
        <v>11</v>
      </c>
      <c r="C222" s="33" t="s">
        <v>444</v>
      </c>
      <c r="D222" s="69">
        <v>21</v>
      </c>
      <c r="E222" s="69">
        <v>2</v>
      </c>
      <c r="F222" s="51">
        <f t="shared" si="3"/>
        <v>23</v>
      </c>
      <c r="G222" s="56">
        <v>28</v>
      </c>
      <c r="H222" s="66">
        <v>1</v>
      </c>
      <c r="I222" s="65"/>
    </row>
    <row r="223" spans="1:9" ht="16.8" thickTop="1" thickBot="1" x14ac:dyDescent="0.35">
      <c r="A223" s="33" t="s">
        <v>445</v>
      </c>
      <c r="B223" s="40">
        <v>18</v>
      </c>
      <c r="C223" s="33" t="s">
        <v>446</v>
      </c>
      <c r="D223" s="69">
        <v>30</v>
      </c>
      <c r="E223" s="69">
        <v>0</v>
      </c>
      <c r="F223" s="51">
        <f t="shared" si="3"/>
        <v>30</v>
      </c>
      <c r="G223" s="56">
        <v>38</v>
      </c>
      <c r="H223" s="66">
        <v>1</v>
      </c>
      <c r="I223" s="65"/>
    </row>
    <row r="224" spans="1:9" ht="16.8" thickTop="1" thickBot="1" x14ac:dyDescent="0.35">
      <c r="A224" s="33" t="s">
        <v>447</v>
      </c>
      <c r="B224" s="40">
        <v>25</v>
      </c>
      <c r="C224" s="33" t="s">
        <v>448</v>
      </c>
      <c r="D224" s="69">
        <v>0</v>
      </c>
      <c r="E224" s="69">
        <v>0</v>
      </c>
      <c r="F224" s="51">
        <f t="shared" si="3"/>
        <v>0</v>
      </c>
      <c r="G224" s="56">
        <v>18</v>
      </c>
      <c r="H224" s="66">
        <v>0</v>
      </c>
      <c r="I224" s="65"/>
    </row>
    <row r="225" spans="1:9" ht="16.8" thickTop="1" thickBot="1" x14ac:dyDescent="0.35">
      <c r="A225" s="33" t="s">
        <v>449</v>
      </c>
      <c r="B225" s="40">
        <v>18</v>
      </c>
      <c r="C225" s="33" t="s">
        <v>450</v>
      </c>
      <c r="D225" s="69">
        <v>0</v>
      </c>
      <c r="E225" s="69">
        <v>0</v>
      </c>
      <c r="F225" s="51">
        <f t="shared" si="3"/>
        <v>0</v>
      </c>
      <c r="G225" s="56">
        <v>10</v>
      </c>
      <c r="H225" s="66">
        <v>0</v>
      </c>
      <c r="I225" s="65"/>
    </row>
    <row r="226" spans="1:9" ht="16.8" thickTop="1" thickBot="1" x14ac:dyDescent="0.35">
      <c r="A226" s="33" t="s">
        <v>451</v>
      </c>
      <c r="B226" s="40">
        <v>17</v>
      </c>
      <c r="C226" s="33" t="s">
        <v>452</v>
      </c>
      <c r="D226" s="69">
        <v>26</v>
      </c>
      <c r="E226" s="69">
        <v>4</v>
      </c>
      <c r="F226" s="51">
        <f t="shared" ref="F226:F288" si="4">SUM(D226:E226)</f>
        <v>30</v>
      </c>
      <c r="G226" s="56">
        <v>40</v>
      </c>
      <c r="H226" s="66">
        <v>1</v>
      </c>
      <c r="I226" s="65"/>
    </row>
    <row r="227" spans="1:9" ht="16.8" thickTop="1" thickBot="1" x14ac:dyDescent="0.35">
      <c r="A227" s="33" t="s">
        <v>453</v>
      </c>
      <c r="B227" s="40">
        <v>15</v>
      </c>
      <c r="C227" s="33" t="s">
        <v>454</v>
      </c>
      <c r="D227" s="69">
        <v>12</v>
      </c>
      <c r="E227" s="69">
        <v>0</v>
      </c>
      <c r="F227" s="51">
        <f t="shared" si="4"/>
        <v>12</v>
      </c>
      <c r="G227" s="56">
        <v>34</v>
      </c>
      <c r="H227" s="66">
        <v>0</v>
      </c>
      <c r="I227" s="65"/>
    </row>
    <row r="228" spans="1:9" ht="16.8" thickTop="1" thickBot="1" x14ac:dyDescent="0.35">
      <c r="A228" s="33" t="s">
        <v>455</v>
      </c>
      <c r="B228" s="40">
        <v>23</v>
      </c>
      <c r="C228" s="33" t="s">
        <v>456</v>
      </c>
      <c r="D228" s="69">
        <v>24</v>
      </c>
      <c r="E228" s="69">
        <v>0</v>
      </c>
      <c r="F228" s="51">
        <f t="shared" si="4"/>
        <v>24</v>
      </c>
      <c r="G228" s="56">
        <v>61</v>
      </c>
      <c r="H228" s="66">
        <v>1</v>
      </c>
      <c r="I228" s="65"/>
    </row>
    <row r="229" spans="1:9" ht="16.8" thickTop="1" thickBot="1" x14ac:dyDescent="0.35">
      <c r="A229" s="33" t="s">
        <v>457</v>
      </c>
      <c r="B229" s="40">
        <v>15</v>
      </c>
      <c r="C229" s="33" t="s">
        <v>458</v>
      </c>
      <c r="D229" s="69">
        <v>15</v>
      </c>
      <c r="E229" s="69">
        <v>1</v>
      </c>
      <c r="F229" s="51">
        <f t="shared" si="4"/>
        <v>16</v>
      </c>
      <c r="G229" s="56">
        <v>27</v>
      </c>
      <c r="H229" s="66">
        <v>0</v>
      </c>
      <c r="I229" s="65"/>
    </row>
    <row r="230" spans="1:9" ht="16.8" thickTop="1" thickBot="1" x14ac:dyDescent="0.35">
      <c r="A230" s="33" t="s">
        <v>459</v>
      </c>
      <c r="B230" s="40">
        <v>12</v>
      </c>
      <c r="C230" s="33" t="s">
        <v>460</v>
      </c>
      <c r="D230" s="69">
        <v>15</v>
      </c>
      <c r="E230" s="69">
        <v>0</v>
      </c>
      <c r="F230" s="60">
        <f t="shared" si="4"/>
        <v>15</v>
      </c>
      <c r="G230" s="61">
        <v>15</v>
      </c>
      <c r="H230" s="66">
        <v>0</v>
      </c>
      <c r="I230" s="65"/>
    </row>
    <row r="231" spans="1:9" ht="16.2" thickBot="1" x14ac:dyDescent="0.35">
      <c r="A231" s="33" t="s">
        <v>461</v>
      </c>
      <c r="B231" s="40">
        <v>22</v>
      </c>
      <c r="C231" s="59" t="s">
        <v>462</v>
      </c>
      <c r="D231" s="69">
        <v>15</v>
      </c>
      <c r="E231" s="69">
        <v>0</v>
      </c>
      <c r="F231" s="63">
        <f t="shared" si="4"/>
        <v>15</v>
      </c>
      <c r="G231" s="64">
        <v>20</v>
      </c>
      <c r="H231" s="66">
        <v>2</v>
      </c>
      <c r="I231" s="65"/>
    </row>
    <row r="232" spans="1:9" ht="16.2" thickBot="1" x14ac:dyDescent="0.35">
      <c r="A232" s="33" t="s">
        <v>1061</v>
      </c>
      <c r="B232" s="40">
        <v>18</v>
      </c>
      <c r="C232" s="59" t="s">
        <v>1062</v>
      </c>
      <c r="D232" s="69">
        <v>40</v>
      </c>
      <c r="E232" s="69">
        <v>6</v>
      </c>
      <c r="F232" s="63">
        <f t="shared" si="4"/>
        <v>46</v>
      </c>
      <c r="G232" s="64">
        <v>42</v>
      </c>
      <c r="H232" s="66">
        <v>1</v>
      </c>
      <c r="I232" s="65"/>
    </row>
    <row r="233" spans="1:9" ht="16.2" thickBot="1" x14ac:dyDescent="0.35">
      <c r="A233" s="33" t="s">
        <v>463</v>
      </c>
      <c r="B233" s="40">
        <v>21</v>
      </c>
      <c r="C233" s="33" t="s">
        <v>464</v>
      </c>
      <c r="D233" s="69">
        <v>15</v>
      </c>
      <c r="E233" s="69">
        <v>1</v>
      </c>
      <c r="F233" s="51">
        <f t="shared" si="4"/>
        <v>16</v>
      </c>
      <c r="G233" s="62">
        <v>34</v>
      </c>
      <c r="H233" s="66">
        <v>4</v>
      </c>
      <c r="I233" s="65"/>
    </row>
    <row r="234" spans="1:9" ht="16.8" thickTop="1" thickBot="1" x14ac:dyDescent="0.35">
      <c r="A234" s="33" t="s">
        <v>465</v>
      </c>
      <c r="B234" s="40">
        <v>19</v>
      </c>
      <c r="C234" s="33" t="s">
        <v>466</v>
      </c>
      <c r="D234" s="69">
        <v>28</v>
      </c>
      <c r="E234" s="69">
        <v>3</v>
      </c>
      <c r="F234" s="51">
        <f t="shared" si="4"/>
        <v>31</v>
      </c>
      <c r="G234" s="56">
        <v>40</v>
      </c>
      <c r="H234" s="66">
        <v>2</v>
      </c>
      <c r="I234" s="65"/>
    </row>
    <row r="235" spans="1:9" ht="16.8" thickTop="1" thickBot="1" x14ac:dyDescent="0.35">
      <c r="A235" s="33" t="s">
        <v>467</v>
      </c>
      <c r="B235" s="40">
        <v>22</v>
      </c>
      <c r="C235" s="33" t="s">
        <v>468</v>
      </c>
      <c r="D235" s="69">
        <v>14</v>
      </c>
      <c r="E235" s="69">
        <v>0</v>
      </c>
      <c r="F235" s="51">
        <f t="shared" si="4"/>
        <v>14</v>
      </c>
      <c r="G235" s="56">
        <v>17</v>
      </c>
      <c r="H235" s="66">
        <v>0</v>
      </c>
      <c r="I235" s="65"/>
    </row>
    <row r="236" spans="1:9" ht="16.8" thickTop="1" thickBot="1" x14ac:dyDescent="0.35">
      <c r="A236" s="33" t="s">
        <v>469</v>
      </c>
      <c r="B236" s="40">
        <v>18</v>
      </c>
      <c r="C236" s="33" t="s">
        <v>470</v>
      </c>
      <c r="D236" s="69">
        <v>24</v>
      </c>
      <c r="E236" s="69">
        <v>4</v>
      </c>
      <c r="F236" s="51">
        <f t="shared" si="4"/>
        <v>28</v>
      </c>
      <c r="G236" s="56">
        <v>44</v>
      </c>
      <c r="H236" s="66">
        <v>1</v>
      </c>
      <c r="I236" s="65"/>
    </row>
    <row r="237" spans="1:9" ht="16.8" thickTop="1" thickBot="1" x14ac:dyDescent="0.35">
      <c r="A237" s="33" t="s">
        <v>471</v>
      </c>
      <c r="B237" s="40">
        <v>17</v>
      </c>
      <c r="C237" s="33" t="s">
        <v>472</v>
      </c>
      <c r="D237" s="69">
        <v>2</v>
      </c>
      <c r="E237" s="69">
        <v>0</v>
      </c>
      <c r="F237" s="51">
        <f t="shared" si="4"/>
        <v>2</v>
      </c>
      <c r="G237" s="56">
        <v>59</v>
      </c>
      <c r="H237" s="66">
        <v>1</v>
      </c>
      <c r="I237" s="65"/>
    </row>
    <row r="238" spans="1:9" ht="16.8" thickTop="1" thickBot="1" x14ac:dyDescent="0.35">
      <c r="A238" s="33" t="s">
        <v>473</v>
      </c>
      <c r="B238" s="40">
        <v>14</v>
      </c>
      <c r="C238" s="33" t="s">
        <v>474</v>
      </c>
      <c r="D238" s="69">
        <v>62</v>
      </c>
      <c r="E238" s="69">
        <v>3</v>
      </c>
      <c r="F238" s="51">
        <f t="shared" si="4"/>
        <v>65</v>
      </c>
      <c r="G238" s="56">
        <v>83</v>
      </c>
      <c r="H238" s="66">
        <v>4</v>
      </c>
      <c r="I238" s="65"/>
    </row>
    <row r="239" spans="1:9" ht="16.8" thickTop="1" thickBot="1" x14ac:dyDescent="0.35">
      <c r="A239" s="33" t="s">
        <v>475</v>
      </c>
      <c r="B239" s="40">
        <v>12</v>
      </c>
      <c r="C239" s="33" t="s">
        <v>476</v>
      </c>
      <c r="D239" s="69">
        <v>11</v>
      </c>
      <c r="E239" s="69">
        <v>6</v>
      </c>
      <c r="F239" s="51">
        <f t="shared" si="4"/>
        <v>17</v>
      </c>
      <c r="G239" s="56">
        <v>22</v>
      </c>
      <c r="H239" s="66">
        <v>0</v>
      </c>
      <c r="I239" s="65"/>
    </row>
    <row r="240" spans="1:9" ht="16.8" thickTop="1" thickBot="1" x14ac:dyDescent="0.35">
      <c r="A240" s="33" t="s">
        <v>477</v>
      </c>
      <c r="B240" s="40">
        <v>17</v>
      </c>
      <c r="C240" s="33" t="s">
        <v>478</v>
      </c>
      <c r="D240" s="69">
        <v>23</v>
      </c>
      <c r="E240" s="69">
        <v>1</v>
      </c>
      <c r="F240" s="51">
        <f t="shared" si="4"/>
        <v>24</v>
      </c>
      <c r="G240" s="56">
        <v>28</v>
      </c>
      <c r="H240" s="66">
        <v>0</v>
      </c>
      <c r="I240" s="65"/>
    </row>
    <row r="241" spans="1:9" ht="16.8" thickTop="1" thickBot="1" x14ac:dyDescent="0.35">
      <c r="A241" s="33" t="s">
        <v>479</v>
      </c>
      <c r="B241" s="40">
        <v>13</v>
      </c>
      <c r="C241" s="33" t="s">
        <v>480</v>
      </c>
      <c r="D241" s="69">
        <v>10</v>
      </c>
      <c r="E241" s="69">
        <v>0</v>
      </c>
      <c r="F241" s="51">
        <f t="shared" si="4"/>
        <v>10</v>
      </c>
      <c r="G241" s="56">
        <v>9</v>
      </c>
      <c r="H241" s="66">
        <v>0</v>
      </c>
      <c r="I241" s="65"/>
    </row>
    <row r="242" spans="1:9" ht="16.8" thickTop="1" thickBot="1" x14ac:dyDescent="0.35">
      <c r="A242" s="33" t="s">
        <v>481</v>
      </c>
      <c r="B242" s="40">
        <v>13</v>
      </c>
      <c r="C242" s="33" t="s">
        <v>482</v>
      </c>
      <c r="D242" s="69">
        <v>25</v>
      </c>
      <c r="E242" s="69">
        <v>6</v>
      </c>
      <c r="F242" s="51">
        <f t="shared" si="4"/>
        <v>31</v>
      </c>
      <c r="G242" s="56">
        <v>58</v>
      </c>
      <c r="H242" s="66">
        <v>5</v>
      </c>
      <c r="I242" s="65"/>
    </row>
    <row r="243" spans="1:9" ht="16.8" thickTop="1" thickBot="1" x14ac:dyDescent="0.35">
      <c r="A243" s="33" t="s">
        <v>483</v>
      </c>
      <c r="B243" s="40">
        <v>21</v>
      </c>
      <c r="C243" s="33" t="s">
        <v>484</v>
      </c>
      <c r="D243" s="69">
        <v>41</v>
      </c>
      <c r="E243" s="69">
        <v>6</v>
      </c>
      <c r="F243" s="51">
        <f t="shared" si="4"/>
        <v>47</v>
      </c>
      <c r="G243" s="56">
        <v>60</v>
      </c>
      <c r="H243" s="66">
        <v>0</v>
      </c>
      <c r="I243" s="65"/>
    </row>
    <row r="244" spans="1:9" ht="16.8" thickTop="1" thickBot="1" x14ac:dyDescent="0.35">
      <c r="A244" s="33" t="s">
        <v>485</v>
      </c>
      <c r="B244" s="40">
        <v>22</v>
      </c>
      <c r="C244" s="33" t="s">
        <v>486</v>
      </c>
      <c r="D244" s="69">
        <v>18</v>
      </c>
      <c r="E244" s="69">
        <v>0</v>
      </c>
      <c r="F244" s="51">
        <f t="shared" si="4"/>
        <v>18</v>
      </c>
      <c r="G244" s="56">
        <v>93</v>
      </c>
      <c r="H244" s="66">
        <v>5</v>
      </c>
      <c r="I244" s="65"/>
    </row>
    <row r="245" spans="1:9" ht="16.8" thickTop="1" thickBot="1" x14ac:dyDescent="0.35">
      <c r="A245" s="33" t="s">
        <v>487</v>
      </c>
      <c r="B245" s="40">
        <v>24</v>
      </c>
      <c r="C245" s="33" t="s">
        <v>488</v>
      </c>
      <c r="D245" s="69">
        <v>0</v>
      </c>
      <c r="E245" s="69">
        <v>0</v>
      </c>
      <c r="F245" s="51">
        <f t="shared" si="4"/>
        <v>0</v>
      </c>
      <c r="G245" s="56">
        <v>19</v>
      </c>
      <c r="H245" s="66">
        <v>0</v>
      </c>
      <c r="I245" s="65"/>
    </row>
    <row r="246" spans="1:9" ht="16.8" thickTop="1" thickBot="1" x14ac:dyDescent="0.35">
      <c r="A246" s="33" t="s">
        <v>489</v>
      </c>
      <c r="B246" s="40">
        <v>17</v>
      </c>
      <c r="C246" s="33" t="s">
        <v>490</v>
      </c>
      <c r="D246" s="69">
        <v>26</v>
      </c>
      <c r="E246" s="69">
        <v>0</v>
      </c>
      <c r="F246" s="51">
        <f t="shared" si="4"/>
        <v>26</v>
      </c>
      <c r="G246" s="56">
        <v>25</v>
      </c>
      <c r="H246" s="66">
        <v>0</v>
      </c>
      <c r="I246" s="65"/>
    </row>
    <row r="247" spans="1:9" ht="16.8" thickTop="1" thickBot="1" x14ac:dyDescent="0.35">
      <c r="A247" s="33" t="s">
        <v>491</v>
      </c>
      <c r="B247" s="40">
        <v>11</v>
      </c>
      <c r="C247" s="33" t="s">
        <v>492</v>
      </c>
      <c r="D247" s="69">
        <v>0</v>
      </c>
      <c r="E247" s="69">
        <v>0</v>
      </c>
      <c r="F247" s="51">
        <f t="shared" si="4"/>
        <v>0</v>
      </c>
      <c r="G247" s="56">
        <v>27</v>
      </c>
      <c r="H247" s="66">
        <v>0</v>
      </c>
      <c r="I247" s="65"/>
    </row>
    <row r="248" spans="1:9" ht="16.8" thickTop="1" thickBot="1" x14ac:dyDescent="0.35">
      <c r="A248" s="33" t="s">
        <v>493</v>
      </c>
      <c r="B248" s="40">
        <v>24</v>
      </c>
      <c r="C248" s="33" t="s">
        <v>494</v>
      </c>
      <c r="D248" s="69">
        <v>14</v>
      </c>
      <c r="E248" s="69">
        <v>0</v>
      </c>
      <c r="F248" s="51">
        <f t="shared" si="4"/>
        <v>14</v>
      </c>
      <c r="G248" s="56">
        <v>17</v>
      </c>
      <c r="H248" s="66">
        <v>0</v>
      </c>
      <c r="I248" s="65"/>
    </row>
    <row r="249" spans="1:9" ht="16.8" thickTop="1" thickBot="1" x14ac:dyDescent="0.35">
      <c r="A249" s="33" t="s">
        <v>495</v>
      </c>
      <c r="B249" s="40">
        <v>16</v>
      </c>
      <c r="C249" s="33" t="s">
        <v>496</v>
      </c>
      <c r="D249" s="69">
        <v>14</v>
      </c>
      <c r="E249" s="69">
        <v>0</v>
      </c>
      <c r="F249" s="51">
        <f t="shared" si="4"/>
        <v>14</v>
      </c>
      <c r="G249" s="56">
        <v>21</v>
      </c>
      <c r="H249" s="66">
        <v>1</v>
      </c>
      <c r="I249" s="65"/>
    </row>
    <row r="250" spans="1:9" ht="16.8" thickTop="1" thickBot="1" x14ac:dyDescent="0.35">
      <c r="A250" s="33" t="s">
        <v>497</v>
      </c>
      <c r="B250" s="40">
        <v>24</v>
      </c>
      <c r="C250" s="33" t="s">
        <v>498</v>
      </c>
      <c r="D250" s="69">
        <v>0</v>
      </c>
      <c r="E250" s="69">
        <v>0</v>
      </c>
      <c r="F250" s="51">
        <f t="shared" si="4"/>
        <v>0</v>
      </c>
      <c r="G250" s="56">
        <v>12</v>
      </c>
      <c r="H250" s="66">
        <v>0</v>
      </c>
      <c r="I250" s="65"/>
    </row>
    <row r="251" spans="1:9" ht="16.8" thickTop="1" thickBot="1" x14ac:dyDescent="0.35">
      <c r="A251" s="33" t="s">
        <v>499</v>
      </c>
      <c r="B251" s="40">
        <v>20</v>
      </c>
      <c r="C251" s="33" t="s">
        <v>500</v>
      </c>
      <c r="D251" s="69">
        <v>3</v>
      </c>
      <c r="E251" s="69">
        <v>0</v>
      </c>
      <c r="F251" s="51">
        <f t="shared" si="4"/>
        <v>3</v>
      </c>
      <c r="G251" s="56">
        <v>35</v>
      </c>
      <c r="H251" s="66">
        <v>2</v>
      </c>
      <c r="I251" s="65"/>
    </row>
    <row r="252" spans="1:9" ht="16.8" thickTop="1" thickBot="1" x14ac:dyDescent="0.35">
      <c r="A252" s="33" t="s">
        <v>501</v>
      </c>
      <c r="B252" s="40">
        <v>19</v>
      </c>
      <c r="C252" s="33" t="s">
        <v>502</v>
      </c>
      <c r="D252" s="69">
        <v>6</v>
      </c>
      <c r="E252" s="69">
        <v>4</v>
      </c>
      <c r="F252" s="51">
        <f t="shared" si="4"/>
        <v>10</v>
      </c>
      <c r="G252" s="56">
        <v>18</v>
      </c>
      <c r="H252" s="66">
        <v>1</v>
      </c>
      <c r="I252" s="65"/>
    </row>
    <row r="253" spans="1:9" ht="16.8" thickTop="1" thickBot="1" x14ac:dyDescent="0.35">
      <c r="A253" s="33" t="s">
        <v>503</v>
      </c>
      <c r="B253" s="40">
        <v>17</v>
      </c>
      <c r="C253" s="33" t="s">
        <v>504</v>
      </c>
      <c r="D253" s="69">
        <v>50</v>
      </c>
      <c r="E253" s="69">
        <v>0</v>
      </c>
      <c r="F253" s="51">
        <f t="shared" si="4"/>
        <v>50</v>
      </c>
      <c r="G253" s="56">
        <v>75</v>
      </c>
      <c r="H253" s="66">
        <v>8</v>
      </c>
      <c r="I253" s="65"/>
    </row>
    <row r="254" spans="1:9" ht="16.8" thickTop="1" thickBot="1" x14ac:dyDescent="0.35">
      <c r="A254" s="33" t="s">
        <v>505</v>
      </c>
      <c r="B254" s="40">
        <v>14</v>
      </c>
      <c r="C254" s="33" t="s">
        <v>506</v>
      </c>
      <c r="D254" s="69">
        <v>22</v>
      </c>
      <c r="E254" s="69">
        <v>4</v>
      </c>
      <c r="F254" s="51">
        <f t="shared" si="4"/>
        <v>26</v>
      </c>
      <c r="G254" s="56">
        <v>47</v>
      </c>
      <c r="H254" s="66">
        <v>3</v>
      </c>
      <c r="I254" s="65"/>
    </row>
    <row r="255" spans="1:9" ht="16.8" thickTop="1" thickBot="1" x14ac:dyDescent="0.35">
      <c r="A255" s="33" t="s">
        <v>507</v>
      </c>
      <c r="B255" s="40">
        <v>8</v>
      </c>
      <c r="C255" s="33" t="s">
        <v>508</v>
      </c>
      <c r="D255" s="69">
        <v>15</v>
      </c>
      <c r="E255" s="69">
        <v>0</v>
      </c>
      <c r="F255" s="51">
        <f t="shared" si="4"/>
        <v>15</v>
      </c>
      <c r="G255" s="56">
        <v>45</v>
      </c>
      <c r="H255" s="66">
        <v>1</v>
      </c>
      <c r="I255" s="65"/>
    </row>
    <row r="256" spans="1:9" ht="16.8" thickTop="1" thickBot="1" x14ac:dyDescent="0.35">
      <c r="A256" s="33" t="s">
        <v>509</v>
      </c>
      <c r="B256" s="40">
        <v>17</v>
      </c>
      <c r="C256" s="33" t="s">
        <v>510</v>
      </c>
      <c r="D256" s="69">
        <v>25</v>
      </c>
      <c r="E256" s="69">
        <v>4</v>
      </c>
      <c r="F256" s="51">
        <f t="shared" si="4"/>
        <v>29</v>
      </c>
      <c r="G256" s="56">
        <v>28</v>
      </c>
      <c r="H256" s="66">
        <v>1</v>
      </c>
      <c r="I256" s="65"/>
    </row>
    <row r="257" spans="1:9" ht="16.8" thickTop="1" thickBot="1" x14ac:dyDescent="0.35">
      <c r="A257" s="33" t="s">
        <v>511</v>
      </c>
      <c r="B257" s="40">
        <v>19</v>
      </c>
      <c r="C257" s="33" t="s">
        <v>512</v>
      </c>
      <c r="D257" s="69">
        <v>20</v>
      </c>
      <c r="E257" s="69">
        <v>0</v>
      </c>
      <c r="F257" s="51">
        <f t="shared" si="4"/>
        <v>20</v>
      </c>
      <c r="G257" s="56">
        <v>24</v>
      </c>
      <c r="H257" s="66">
        <v>0</v>
      </c>
      <c r="I257" s="65"/>
    </row>
    <row r="258" spans="1:9" ht="16.8" thickTop="1" thickBot="1" x14ac:dyDescent="0.35">
      <c r="A258" s="33" t="s">
        <v>513</v>
      </c>
      <c r="B258" s="40">
        <v>25</v>
      </c>
      <c r="C258" s="33" t="s">
        <v>514</v>
      </c>
      <c r="D258" s="69">
        <v>58</v>
      </c>
      <c r="E258" s="69">
        <v>1</v>
      </c>
      <c r="F258" s="51">
        <f t="shared" si="4"/>
        <v>59</v>
      </c>
      <c r="G258" s="56">
        <v>95</v>
      </c>
      <c r="H258" s="66">
        <v>0</v>
      </c>
      <c r="I258" s="65"/>
    </row>
    <row r="259" spans="1:9" ht="16.8" thickTop="1" thickBot="1" x14ac:dyDescent="0.35">
      <c r="A259" s="33" t="s">
        <v>515</v>
      </c>
      <c r="B259" s="40">
        <v>5</v>
      </c>
      <c r="C259" s="33" t="s">
        <v>516</v>
      </c>
      <c r="D259" s="69">
        <v>0</v>
      </c>
      <c r="E259" s="69">
        <v>0</v>
      </c>
      <c r="F259" s="51">
        <f t="shared" si="4"/>
        <v>0</v>
      </c>
      <c r="G259" s="56">
        <v>16</v>
      </c>
      <c r="H259" s="66">
        <v>0</v>
      </c>
      <c r="I259" s="65"/>
    </row>
    <row r="260" spans="1:9" ht="16.8" thickTop="1" thickBot="1" x14ac:dyDescent="0.35">
      <c r="A260" s="33" t="s">
        <v>517</v>
      </c>
      <c r="B260" s="40">
        <v>17</v>
      </c>
      <c r="C260" s="33" t="s">
        <v>518</v>
      </c>
      <c r="D260" s="69">
        <v>7</v>
      </c>
      <c r="E260" s="69">
        <v>0</v>
      </c>
      <c r="F260" s="51">
        <f t="shared" si="4"/>
        <v>7</v>
      </c>
      <c r="G260" s="56">
        <v>51</v>
      </c>
      <c r="H260" s="66">
        <v>3</v>
      </c>
      <c r="I260" s="65"/>
    </row>
    <row r="261" spans="1:9" ht="16.8" thickTop="1" thickBot="1" x14ac:dyDescent="0.35">
      <c r="A261" s="33" t="s">
        <v>519</v>
      </c>
      <c r="B261" s="40">
        <v>5</v>
      </c>
      <c r="C261" s="33" t="s">
        <v>520</v>
      </c>
      <c r="D261" s="69">
        <v>3</v>
      </c>
      <c r="E261" s="69">
        <v>0</v>
      </c>
      <c r="F261" s="51">
        <f t="shared" si="4"/>
        <v>3</v>
      </c>
      <c r="G261" s="56">
        <v>20</v>
      </c>
      <c r="H261" s="66">
        <v>3</v>
      </c>
      <c r="I261" s="65"/>
    </row>
    <row r="262" spans="1:9" ht="16.8" thickTop="1" thickBot="1" x14ac:dyDescent="0.35">
      <c r="A262" s="33" t="s">
        <v>521</v>
      </c>
      <c r="B262" s="40">
        <v>11</v>
      </c>
      <c r="C262" s="33" t="s">
        <v>522</v>
      </c>
      <c r="D262" s="69">
        <v>47</v>
      </c>
      <c r="E262" s="69">
        <v>5</v>
      </c>
      <c r="F262" s="51">
        <f t="shared" si="4"/>
        <v>52</v>
      </c>
      <c r="G262" s="56">
        <v>76</v>
      </c>
      <c r="H262" s="66">
        <v>3</v>
      </c>
      <c r="I262" s="65"/>
    </row>
    <row r="263" spans="1:9" ht="16.8" thickTop="1" thickBot="1" x14ac:dyDescent="0.35">
      <c r="A263" s="33" t="s">
        <v>523</v>
      </c>
      <c r="B263" s="40">
        <v>20</v>
      </c>
      <c r="C263" s="33" t="s">
        <v>524</v>
      </c>
      <c r="D263" s="69">
        <v>12</v>
      </c>
      <c r="E263" s="69">
        <v>0</v>
      </c>
      <c r="F263" s="51">
        <f t="shared" si="4"/>
        <v>12</v>
      </c>
      <c r="G263" s="56">
        <v>14</v>
      </c>
      <c r="H263" s="66">
        <v>0</v>
      </c>
      <c r="I263" s="65"/>
    </row>
    <row r="264" spans="1:9" ht="16.8" thickTop="1" thickBot="1" x14ac:dyDescent="0.35">
      <c r="A264" s="33" t="s">
        <v>525</v>
      </c>
      <c r="B264" s="40">
        <v>19</v>
      </c>
      <c r="C264" s="33" t="s">
        <v>526</v>
      </c>
      <c r="D264" s="69">
        <v>12</v>
      </c>
      <c r="E264" s="69">
        <v>2</v>
      </c>
      <c r="F264" s="51">
        <f t="shared" si="4"/>
        <v>14</v>
      </c>
      <c r="G264" s="56">
        <v>16</v>
      </c>
      <c r="H264" s="66">
        <v>1</v>
      </c>
      <c r="I264" s="65"/>
    </row>
    <row r="265" spans="1:9" ht="16.8" thickTop="1" thickBot="1" x14ac:dyDescent="0.35">
      <c r="A265" s="33" t="s">
        <v>527</v>
      </c>
      <c r="B265" s="40">
        <v>17</v>
      </c>
      <c r="C265" s="33" t="s">
        <v>528</v>
      </c>
      <c r="D265" s="69">
        <v>17</v>
      </c>
      <c r="E265" s="69">
        <v>1</v>
      </c>
      <c r="F265" s="51">
        <f t="shared" si="4"/>
        <v>18</v>
      </c>
      <c r="G265" s="56">
        <v>20</v>
      </c>
      <c r="H265" s="66">
        <v>2</v>
      </c>
      <c r="I265" s="65"/>
    </row>
    <row r="266" spans="1:9" ht="16.8" thickTop="1" thickBot="1" x14ac:dyDescent="0.35">
      <c r="A266" s="33" t="s">
        <v>529</v>
      </c>
      <c r="B266" s="40">
        <v>20</v>
      </c>
      <c r="C266" s="33" t="s">
        <v>530</v>
      </c>
      <c r="D266" s="69">
        <v>15</v>
      </c>
      <c r="E266" s="69">
        <v>5</v>
      </c>
      <c r="F266" s="51">
        <f t="shared" si="4"/>
        <v>20</v>
      </c>
      <c r="G266" s="56">
        <v>30</v>
      </c>
      <c r="H266" s="66">
        <v>0</v>
      </c>
      <c r="I266" s="65"/>
    </row>
    <row r="267" spans="1:9" ht="16.8" thickTop="1" thickBot="1" x14ac:dyDescent="0.35">
      <c r="A267" s="33" t="s">
        <v>531</v>
      </c>
      <c r="B267" s="40">
        <v>15</v>
      </c>
      <c r="C267" s="33" t="s">
        <v>532</v>
      </c>
      <c r="D267" s="69">
        <v>11</v>
      </c>
      <c r="E267" s="69">
        <v>0</v>
      </c>
      <c r="F267" s="51">
        <f t="shared" si="4"/>
        <v>11</v>
      </c>
      <c r="G267" s="56">
        <v>13</v>
      </c>
      <c r="H267" s="66">
        <v>0</v>
      </c>
      <c r="I267" s="65"/>
    </row>
    <row r="268" spans="1:9" ht="16.8" thickTop="1" thickBot="1" x14ac:dyDescent="0.35">
      <c r="A268" s="33" t="s">
        <v>533</v>
      </c>
      <c r="B268" s="40">
        <v>17</v>
      </c>
      <c r="C268" s="33" t="s">
        <v>534</v>
      </c>
      <c r="D268" s="69">
        <v>20</v>
      </c>
      <c r="E268" s="69">
        <v>13</v>
      </c>
      <c r="F268" s="51">
        <f t="shared" si="4"/>
        <v>33</v>
      </c>
      <c r="G268" s="56">
        <v>35</v>
      </c>
      <c r="H268" s="66">
        <v>4</v>
      </c>
      <c r="I268" s="65"/>
    </row>
    <row r="269" spans="1:9" ht="16.8" thickTop="1" thickBot="1" x14ac:dyDescent="0.35">
      <c r="A269" s="33" t="s">
        <v>535</v>
      </c>
      <c r="B269" s="40">
        <v>18</v>
      </c>
      <c r="C269" s="33" t="s">
        <v>536</v>
      </c>
      <c r="D269" s="69">
        <v>33</v>
      </c>
      <c r="E269" s="69">
        <v>0</v>
      </c>
      <c r="F269" s="51">
        <f t="shared" si="4"/>
        <v>33</v>
      </c>
      <c r="G269" s="56">
        <v>34</v>
      </c>
      <c r="H269" s="66">
        <v>0</v>
      </c>
      <c r="I269" s="65"/>
    </row>
    <row r="270" spans="1:9" ht="16.8" thickTop="1" thickBot="1" x14ac:dyDescent="0.35">
      <c r="A270" s="33" t="s">
        <v>537</v>
      </c>
      <c r="B270" s="40">
        <v>15</v>
      </c>
      <c r="C270" s="33" t="s">
        <v>538</v>
      </c>
      <c r="D270" s="69">
        <v>51</v>
      </c>
      <c r="E270" s="69">
        <v>3</v>
      </c>
      <c r="F270" s="51">
        <f t="shared" si="4"/>
        <v>54</v>
      </c>
      <c r="G270" s="56">
        <v>85</v>
      </c>
      <c r="H270" s="66">
        <v>2</v>
      </c>
      <c r="I270" s="65"/>
    </row>
    <row r="271" spans="1:9" ht="16.8" thickTop="1" thickBot="1" x14ac:dyDescent="0.35">
      <c r="A271" s="33" t="s">
        <v>539</v>
      </c>
      <c r="B271" s="40">
        <v>25</v>
      </c>
      <c r="C271" s="33" t="s">
        <v>540</v>
      </c>
      <c r="D271" s="69">
        <v>15</v>
      </c>
      <c r="E271" s="69">
        <v>0</v>
      </c>
      <c r="F271" s="51">
        <f t="shared" si="4"/>
        <v>15</v>
      </c>
      <c r="G271" s="56">
        <v>30</v>
      </c>
      <c r="H271" s="66">
        <v>2</v>
      </c>
      <c r="I271" s="65"/>
    </row>
    <row r="272" spans="1:9" ht="16.8" thickTop="1" thickBot="1" x14ac:dyDescent="0.35">
      <c r="A272" s="33" t="s">
        <v>541</v>
      </c>
      <c r="B272" s="40">
        <v>25</v>
      </c>
      <c r="C272" s="33" t="s">
        <v>542</v>
      </c>
      <c r="D272" s="69">
        <v>17</v>
      </c>
      <c r="E272" s="69">
        <v>0</v>
      </c>
      <c r="F272" s="51">
        <f t="shared" si="4"/>
        <v>17</v>
      </c>
      <c r="G272" s="56">
        <v>74</v>
      </c>
      <c r="H272" s="66">
        <v>1</v>
      </c>
      <c r="I272" s="65"/>
    </row>
    <row r="273" spans="1:9" ht="16.8" thickTop="1" thickBot="1" x14ac:dyDescent="0.35">
      <c r="A273" s="33" t="s">
        <v>543</v>
      </c>
      <c r="B273" s="40">
        <v>20</v>
      </c>
      <c r="C273" s="33" t="s">
        <v>544</v>
      </c>
      <c r="D273" s="69">
        <v>25</v>
      </c>
      <c r="E273" s="69">
        <v>0</v>
      </c>
      <c r="F273" s="51">
        <f t="shared" si="4"/>
        <v>25</v>
      </c>
      <c r="G273" s="56">
        <v>30</v>
      </c>
      <c r="H273" s="66">
        <v>0</v>
      </c>
      <c r="I273" s="65"/>
    </row>
    <row r="274" spans="1:9" ht="16.8" thickTop="1" thickBot="1" x14ac:dyDescent="0.35">
      <c r="A274" s="33" t="s">
        <v>545</v>
      </c>
      <c r="B274" s="40">
        <v>19</v>
      </c>
      <c r="C274" s="33" t="s">
        <v>546</v>
      </c>
      <c r="D274" s="69">
        <v>20</v>
      </c>
      <c r="E274" s="69">
        <v>3</v>
      </c>
      <c r="F274" s="51">
        <f t="shared" si="4"/>
        <v>23</v>
      </c>
      <c r="G274" s="56">
        <v>29</v>
      </c>
      <c r="H274" s="66">
        <v>1</v>
      </c>
      <c r="I274" s="65"/>
    </row>
    <row r="275" spans="1:9" ht="16.8" thickTop="1" thickBot="1" x14ac:dyDescent="0.35">
      <c r="A275" s="33" t="s">
        <v>547</v>
      </c>
      <c r="B275" s="40">
        <v>12</v>
      </c>
      <c r="C275" s="33" t="s">
        <v>548</v>
      </c>
      <c r="D275" s="69">
        <v>7</v>
      </c>
      <c r="E275" s="69">
        <v>0</v>
      </c>
      <c r="F275" s="51">
        <f t="shared" si="4"/>
        <v>7</v>
      </c>
      <c r="G275" s="56">
        <v>14</v>
      </c>
      <c r="H275" s="66">
        <v>0</v>
      </c>
      <c r="I275" s="65"/>
    </row>
    <row r="276" spans="1:9" ht="16.8" thickTop="1" thickBot="1" x14ac:dyDescent="0.35">
      <c r="A276" s="33" t="s">
        <v>549</v>
      </c>
      <c r="B276" s="40">
        <v>17</v>
      </c>
      <c r="C276" s="33" t="s">
        <v>550</v>
      </c>
      <c r="D276" s="69">
        <v>43</v>
      </c>
      <c r="E276" s="69">
        <v>3</v>
      </c>
      <c r="F276" s="51">
        <f t="shared" si="4"/>
        <v>46</v>
      </c>
      <c r="G276" s="56">
        <v>59</v>
      </c>
      <c r="H276" s="66">
        <v>9</v>
      </c>
      <c r="I276" s="65"/>
    </row>
    <row r="277" spans="1:9" ht="16.8" thickTop="1" thickBot="1" x14ac:dyDescent="0.35">
      <c r="A277" s="33" t="s">
        <v>551</v>
      </c>
      <c r="B277" s="40">
        <v>12</v>
      </c>
      <c r="C277" s="33" t="s">
        <v>552</v>
      </c>
      <c r="D277" s="69">
        <v>24</v>
      </c>
      <c r="E277" s="69">
        <v>2</v>
      </c>
      <c r="F277" s="51">
        <f t="shared" si="4"/>
        <v>26</v>
      </c>
      <c r="G277" s="56">
        <v>25</v>
      </c>
      <c r="H277" s="66">
        <v>2</v>
      </c>
      <c r="I277" s="65"/>
    </row>
    <row r="278" spans="1:9" ht="16.8" thickTop="1" thickBot="1" x14ac:dyDescent="0.35">
      <c r="A278" s="33" t="s">
        <v>553</v>
      </c>
      <c r="B278" s="40">
        <v>22</v>
      </c>
      <c r="C278" s="33" t="s">
        <v>554</v>
      </c>
      <c r="D278" s="69">
        <v>16</v>
      </c>
      <c r="E278" s="69">
        <v>0</v>
      </c>
      <c r="F278" s="51">
        <f t="shared" si="4"/>
        <v>16</v>
      </c>
      <c r="G278" s="56">
        <v>16</v>
      </c>
      <c r="H278" s="66">
        <v>16</v>
      </c>
      <c r="I278" s="65"/>
    </row>
    <row r="279" spans="1:9" ht="16.8" thickTop="1" thickBot="1" x14ac:dyDescent="0.35">
      <c r="A279" s="33" t="s">
        <v>555</v>
      </c>
      <c r="B279" s="40">
        <v>11</v>
      </c>
      <c r="C279" s="33" t="s">
        <v>556</v>
      </c>
      <c r="D279" s="69">
        <v>88</v>
      </c>
      <c r="E279" s="69">
        <v>0</v>
      </c>
      <c r="F279" s="51">
        <f t="shared" si="4"/>
        <v>88</v>
      </c>
      <c r="G279" s="56">
        <v>108</v>
      </c>
      <c r="H279" s="66">
        <v>2</v>
      </c>
      <c r="I279" s="65"/>
    </row>
    <row r="280" spans="1:9" ht="16.8" thickTop="1" thickBot="1" x14ac:dyDescent="0.35">
      <c r="A280" s="33" t="s">
        <v>557</v>
      </c>
      <c r="B280" s="40">
        <v>12</v>
      </c>
      <c r="C280" s="33" t="s">
        <v>558</v>
      </c>
      <c r="D280" s="69">
        <v>29</v>
      </c>
      <c r="E280" s="69">
        <v>2</v>
      </c>
      <c r="F280" s="51">
        <f t="shared" si="4"/>
        <v>31</v>
      </c>
      <c r="G280" s="56">
        <v>56</v>
      </c>
      <c r="H280" s="66">
        <v>1</v>
      </c>
      <c r="I280" s="65"/>
    </row>
    <row r="281" spans="1:9" ht="16.8" thickTop="1" thickBot="1" x14ac:dyDescent="0.35">
      <c r="A281" s="33" t="s">
        <v>559</v>
      </c>
      <c r="B281" s="40">
        <v>12</v>
      </c>
      <c r="C281" s="33" t="s">
        <v>560</v>
      </c>
      <c r="D281" s="69">
        <v>38</v>
      </c>
      <c r="E281" s="69">
        <v>10</v>
      </c>
      <c r="F281" s="51">
        <f t="shared" si="4"/>
        <v>48</v>
      </c>
      <c r="G281" s="56">
        <v>60</v>
      </c>
      <c r="H281" s="66">
        <v>3</v>
      </c>
      <c r="I281" s="65"/>
    </row>
    <row r="282" spans="1:9" ht="16.8" thickTop="1" thickBot="1" x14ac:dyDescent="0.35">
      <c r="A282" s="33" t="s">
        <v>561</v>
      </c>
      <c r="B282" s="40">
        <v>11</v>
      </c>
      <c r="C282" s="33" t="s">
        <v>562</v>
      </c>
      <c r="D282" s="69">
        <v>22</v>
      </c>
      <c r="E282" s="69">
        <v>0</v>
      </c>
      <c r="F282" s="51">
        <f t="shared" si="4"/>
        <v>22</v>
      </c>
      <c r="G282" s="56">
        <v>32</v>
      </c>
      <c r="H282" s="66">
        <v>13</v>
      </c>
      <c r="I282" s="65"/>
    </row>
    <row r="283" spans="1:9" ht="16.8" thickTop="1" thickBot="1" x14ac:dyDescent="0.35">
      <c r="A283" s="33" t="s">
        <v>563</v>
      </c>
      <c r="B283" s="40">
        <v>14</v>
      </c>
      <c r="C283" s="33" t="s">
        <v>564</v>
      </c>
      <c r="D283" s="69">
        <v>2</v>
      </c>
      <c r="E283" s="69">
        <v>0</v>
      </c>
      <c r="F283" s="51">
        <f t="shared" si="4"/>
        <v>2</v>
      </c>
      <c r="G283" s="56">
        <v>23</v>
      </c>
      <c r="H283" s="66">
        <v>1</v>
      </c>
      <c r="I283" s="65"/>
    </row>
    <row r="284" spans="1:9" ht="16.8" thickTop="1" thickBot="1" x14ac:dyDescent="0.35">
      <c r="A284" s="33" t="s">
        <v>565</v>
      </c>
      <c r="B284" s="40">
        <v>22</v>
      </c>
      <c r="C284" s="33" t="s">
        <v>566</v>
      </c>
      <c r="D284" s="69">
        <v>61</v>
      </c>
      <c r="E284" s="69">
        <v>3</v>
      </c>
      <c r="F284" s="51">
        <f t="shared" si="4"/>
        <v>64</v>
      </c>
      <c r="G284" s="56">
        <v>181</v>
      </c>
      <c r="H284" s="66">
        <v>1</v>
      </c>
      <c r="I284" s="65"/>
    </row>
    <row r="285" spans="1:9" ht="16.8" thickTop="1" thickBot="1" x14ac:dyDescent="0.35">
      <c r="A285" s="33" t="s">
        <v>567</v>
      </c>
      <c r="B285" s="40">
        <v>20</v>
      </c>
      <c r="C285" s="33" t="s">
        <v>568</v>
      </c>
      <c r="D285" s="69">
        <v>14</v>
      </c>
      <c r="E285" s="69">
        <v>13</v>
      </c>
      <c r="F285" s="51">
        <f t="shared" si="4"/>
        <v>27</v>
      </c>
      <c r="G285" s="56">
        <v>44</v>
      </c>
      <c r="H285" s="66">
        <v>1</v>
      </c>
      <c r="I285" s="65"/>
    </row>
    <row r="286" spans="1:9" ht="16.8" thickTop="1" thickBot="1" x14ac:dyDescent="0.35">
      <c r="A286" s="33" t="s">
        <v>569</v>
      </c>
      <c r="B286" s="40">
        <v>5</v>
      </c>
      <c r="C286" s="33" t="s">
        <v>570</v>
      </c>
      <c r="D286" s="69">
        <v>28</v>
      </c>
      <c r="E286" s="69">
        <v>6</v>
      </c>
      <c r="F286" s="51">
        <f t="shared" si="4"/>
        <v>34</v>
      </c>
      <c r="G286" s="56">
        <v>41</v>
      </c>
      <c r="H286" s="66">
        <v>1</v>
      </c>
      <c r="I286" s="65"/>
    </row>
    <row r="287" spans="1:9" ht="16.8" thickTop="1" thickBot="1" x14ac:dyDescent="0.35">
      <c r="A287" s="33" t="s">
        <v>571</v>
      </c>
      <c r="B287" s="40">
        <v>9</v>
      </c>
      <c r="C287" s="33" t="s">
        <v>572</v>
      </c>
      <c r="D287" s="69">
        <v>57</v>
      </c>
      <c r="E287" s="69">
        <v>1</v>
      </c>
      <c r="F287" s="51">
        <f t="shared" si="4"/>
        <v>58</v>
      </c>
      <c r="G287" s="56">
        <v>115</v>
      </c>
      <c r="H287" s="66">
        <v>0</v>
      </c>
      <c r="I287" s="65"/>
    </row>
    <row r="288" spans="1:9" ht="16.8" thickTop="1" thickBot="1" x14ac:dyDescent="0.35">
      <c r="A288" s="33" t="s">
        <v>573</v>
      </c>
      <c r="B288" s="40">
        <v>8</v>
      </c>
      <c r="C288" s="33" t="s">
        <v>574</v>
      </c>
      <c r="D288" s="69">
        <v>12</v>
      </c>
      <c r="E288" s="69">
        <v>2</v>
      </c>
      <c r="F288" s="51">
        <f t="shared" si="4"/>
        <v>14</v>
      </c>
      <c r="G288" s="56">
        <v>47</v>
      </c>
      <c r="H288" s="66">
        <v>1</v>
      </c>
      <c r="I288" s="65"/>
    </row>
    <row r="289" spans="1:9" ht="16.8" thickTop="1" thickBot="1" x14ac:dyDescent="0.35">
      <c r="A289" s="33" t="s">
        <v>575</v>
      </c>
      <c r="B289" s="40">
        <v>20</v>
      </c>
      <c r="C289" s="33" t="s">
        <v>576</v>
      </c>
      <c r="D289" s="69">
        <v>25</v>
      </c>
      <c r="E289" s="69">
        <v>5</v>
      </c>
      <c r="F289" s="51">
        <f t="shared" ref="F289:F347" si="5">SUM(D289:E289)</f>
        <v>30</v>
      </c>
      <c r="G289" s="56">
        <v>35</v>
      </c>
      <c r="H289" s="66">
        <v>1</v>
      </c>
      <c r="I289" s="65"/>
    </row>
    <row r="290" spans="1:9" ht="16.8" thickTop="1" thickBot="1" x14ac:dyDescent="0.35">
      <c r="A290" s="33" t="s">
        <v>577</v>
      </c>
      <c r="B290" s="40">
        <v>8</v>
      </c>
      <c r="C290" s="33" t="s">
        <v>578</v>
      </c>
      <c r="D290" s="69">
        <v>46</v>
      </c>
      <c r="E290" s="69">
        <v>2</v>
      </c>
      <c r="F290" s="51">
        <f t="shared" si="5"/>
        <v>48</v>
      </c>
      <c r="G290" s="56">
        <v>77</v>
      </c>
      <c r="H290" s="66">
        <v>0</v>
      </c>
      <c r="I290" s="65"/>
    </row>
    <row r="291" spans="1:9" ht="16.8" thickTop="1" thickBot="1" x14ac:dyDescent="0.35">
      <c r="A291" s="33" t="s">
        <v>579</v>
      </c>
      <c r="B291" s="40">
        <v>5</v>
      </c>
      <c r="C291" s="33" t="s">
        <v>580</v>
      </c>
      <c r="D291" s="69">
        <v>13</v>
      </c>
      <c r="E291" s="69">
        <v>1</v>
      </c>
      <c r="F291" s="51">
        <f t="shared" si="5"/>
        <v>14</v>
      </c>
      <c r="G291" s="56">
        <v>27</v>
      </c>
      <c r="H291" s="66">
        <v>0</v>
      </c>
      <c r="I291" s="65"/>
    </row>
    <row r="292" spans="1:9" ht="16.8" thickTop="1" thickBot="1" x14ac:dyDescent="0.35">
      <c r="A292" s="33" t="s">
        <v>581</v>
      </c>
      <c r="B292" s="40">
        <v>18</v>
      </c>
      <c r="C292" s="33" t="s">
        <v>582</v>
      </c>
      <c r="D292" s="69">
        <v>11</v>
      </c>
      <c r="E292" s="69">
        <v>0</v>
      </c>
      <c r="F292" s="51">
        <f t="shared" si="5"/>
        <v>11</v>
      </c>
      <c r="G292" s="56">
        <v>17</v>
      </c>
      <c r="H292" s="66">
        <v>0</v>
      </c>
      <c r="I292" s="65"/>
    </row>
    <row r="293" spans="1:9" ht="16.8" thickTop="1" thickBot="1" x14ac:dyDescent="0.35">
      <c r="A293" s="33" t="s">
        <v>583</v>
      </c>
      <c r="B293" s="40">
        <v>22</v>
      </c>
      <c r="C293" s="33" t="s">
        <v>584</v>
      </c>
      <c r="D293" s="69">
        <v>2</v>
      </c>
      <c r="E293" s="69">
        <v>0</v>
      </c>
      <c r="F293" s="51">
        <f t="shared" si="5"/>
        <v>2</v>
      </c>
      <c r="G293" s="56">
        <v>20</v>
      </c>
      <c r="H293" s="66">
        <v>0</v>
      </c>
      <c r="I293" s="65"/>
    </row>
    <row r="294" spans="1:9" ht="16.8" thickTop="1" thickBot="1" x14ac:dyDescent="0.35">
      <c r="A294" s="33" t="s">
        <v>585</v>
      </c>
      <c r="B294" s="40">
        <v>10</v>
      </c>
      <c r="C294" s="33" t="s">
        <v>586</v>
      </c>
      <c r="D294" s="69">
        <v>46</v>
      </c>
      <c r="E294" s="69">
        <v>3</v>
      </c>
      <c r="F294" s="51">
        <f t="shared" si="5"/>
        <v>49</v>
      </c>
      <c r="G294" s="56">
        <v>104</v>
      </c>
      <c r="H294" s="66">
        <v>11</v>
      </c>
      <c r="I294" s="65"/>
    </row>
    <row r="295" spans="1:9" ht="16.8" thickTop="1" thickBot="1" x14ac:dyDescent="0.35">
      <c r="A295" s="33" t="s">
        <v>587</v>
      </c>
      <c r="B295" s="40">
        <v>22</v>
      </c>
      <c r="C295" s="33" t="s">
        <v>588</v>
      </c>
      <c r="D295" s="69">
        <v>9</v>
      </c>
      <c r="E295" s="69">
        <v>1</v>
      </c>
      <c r="F295" s="51">
        <f t="shared" si="5"/>
        <v>10</v>
      </c>
      <c r="G295" s="56">
        <v>13</v>
      </c>
      <c r="H295" s="66">
        <v>0</v>
      </c>
      <c r="I295" s="65"/>
    </row>
    <row r="296" spans="1:9" ht="16.8" thickTop="1" thickBot="1" x14ac:dyDescent="0.35">
      <c r="A296" s="33" t="s">
        <v>589</v>
      </c>
      <c r="B296" s="40">
        <v>4</v>
      </c>
      <c r="C296" s="33" t="s">
        <v>590</v>
      </c>
      <c r="D296" s="69">
        <v>17</v>
      </c>
      <c r="E296" s="69">
        <v>0</v>
      </c>
      <c r="F296" s="51">
        <f t="shared" si="5"/>
        <v>17</v>
      </c>
      <c r="G296" s="56">
        <v>23</v>
      </c>
      <c r="H296" s="66">
        <v>2</v>
      </c>
      <c r="I296" s="65"/>
    </row>
    <row r="297" spans="1:9" ht="16.8" thickTop="1" thickBot="1" x14ac:dyDescent="0.35">
      <c r="A297" s="33" t="s">
        <v>591</v>
      </c>
      <c r="B297" s="40">
        <v>17</v>
      </c>
      <c r="C297" s="33" t="s">
        <v>592</v>
      </c>
      <c r="D297" s="69">
        <v>9</v>
      </c>
      <c r="E297" s="69">
        <v>2</v>
      </c>
      <c r="F297" s="51">
        <f t="shared" si="5"/>
        <v>11</v>
      </c>
      <c r="G297" s="56">
        <v>10</v>
      </c>
      <c r="H297" s="66">
        <v>0</v>
      </c>
      <c r="I297" s="65"/>
    </row>
    <row r="298" spans="1:9" ht="16.8" thickTop="1" thickBot="1" x14ac:dyDescent="0.35">
      <c r="A298" s="33" t="s">
        <v>593</v>
      </c>
      <c r="B298" s="40">
        <v>13</v>
      </c>
      <c r="C298" s="33" t="s">
        <v>594</v>
      </c>
      <c r="D298" s="69">
        <v>12</v>
      </c>
      <c r="E298" s="69">
        <v>0</v>
      </c>
      <c r="F298" s="51">
        <f t="shared" si="5"/>
        <v>12</v>
      </c>
      <c r="G298" s="56">
        <v>12</v>
      </c>
      <c r="H298" s="66">
        <v>3</v>
      </c>
      <c r="I298" s="65"/>
    </row>
    <row r="299" spans="1:9" ht="16.8" thickTop="1" thickBot="1" x14ac:dyDescent="0.35">
      <c r="A299" s="33" t="s">
        <v>595</v>
      </c>
      <c r="B299" s="40">
        <v>21</v>
      </c>
      <c r="C299" s="33" t="s">
        <v>596</v>
      </c>
      <c r="D299" s="69">
        <v>0</v>
      </c>
      <c r="E299" s="69">
        <v>0</v>
      </c>
      <c r="F299" s="51">
        <f t="shared" si="5"/>
        <v>0</v>
      </c>
      <c r="G299" s="56">
        <v>30</v>
      </c>
      <c r="H299" s="66">
        <v>0</v>
      </c>
      <c r="I299" s="65"/>
    </row>
    <row r="300" spans="1:9" ht="16.8" thickTop="1" thickBot="1" x14ac:dyDescent="0.35">
      <c r="A300" s="33" t="s">
        <v>597</v>
      </c>
      <c r="B300" s="40">
        <v>15</v>
      </c>
      <c r="C300" s="33" t="s">
        <v>598</v>
      </c>
      <c r="D300" s="69">
        <v>0</v>
      </c>
      <c r="E300" s="69">
        <v>0</v>
      </c>
      <c r="F300" s="51">
        <f t="shared" si="5"/>
        <v>0</v>
      </c>
      <c r="G300" s="56">
        <v>15</v>
      </c>
      <c r="H300" s="66">
        <v>0</v>
      </c>
      <c r="I300" s="65"/>
    </row>
    <row r="301" spans="1:9" ht="16.8" thickTop="1" thickBot="1" x14ac:dyDescent="0.35">
      <c r="A301" s="33" t="s">
        <v>599</v>
      </c>
      <c r="B301" s="40">
        <v>19</v>
      </c>
      <c r="C301" s="33" t="s">
        <v>600</v>
      </c>
      <c r="D301" s="69">
        <v>29</v>
      </c>
      <c r="E301" s="69">
        <v>3</v>
      </c>
      <c r="F301" s="51">
        <f t="shared" si="5"/>
        <v>32</v>
      </c>
      <c r="G301" s="56">
        <v>64</v>
      </c>
      <c r="H301" s="66">
        <v>0</v>
      </c>
      <c r="I301" s="65"/>
    </row>
    <row r="302" spans="1:9" ht="16.8" thickTop="1" thickBot="1" x14ac:dyDescent="0.35">
      <c r="A302" s="33" t="s">
        <v>601</v>
      </c>
      <c r="B302" s="40">
        <v>4</v>
      </c>
      <c r="C302" s="33" t="s">
        <v>602</v>
      </c>
      <c r="D302" s="69">
        <v>18</v>
      </c>
      <c r="E302" s="69">
        <v>0</v>
      </c>
      <c r="F302" s="51">
        <f t="shared" si="5"/>
        <v>18</v>
      </c>
      <c r="G302" s="56">
        <v>30</v>
      </c>
      <c r="H302" s="66">
        <v>6</v>
      </c>
      <c r="I302" s="65"/>
    </row>
    <row r="303" spans="1:9" ht="16.8" thickTop="1" thickBot="1" x14ac:dyDescent="0.35">
      <c r="A303" s="33" t="s">
        <v>603</v>
      </c>
      <c r="B303" s="40">
        <v>17</v>
      </c>
      <c r="C303" s="33" t="s">
        <v>604</v>
      </c>
      <c r="D303" s="69">
        <v>11</v>
      </c>
      <c r="E303" s="69">
        <v>0</v>
      </c>
      <c r="F303" s="51">
        <f t="shared" si="5"/>
        <v>11</v>
      </c>
      <c r="G303" s="56">
        <v>11</v>
      </c>
      <c r="H303" s="66">
        <v>0</v>
      </c>
      <c r="I303" s="65"/>
    </row>
    <row r="304" spans="1:9" ht="16.8" thickTop="1" thickBot="1" x14ac:dyDescent="0.35">
      <c r="A304" s="33" t="s">
        <v>605</v>
      </c>
      <c r="B304" s="40">
        <v>10</v>
      </c>
      <c r="C304" s="33" t="s">
        <v>606</v>
      </c>
      <c r="D304" s="69">
        <v>1</v>
      </c>
      <c r="E304" s="69">
        <v>0</v>
      </c>
      <c r="F304" s="51">
        <f t="shared" si="5"/>
        <v>1</v>
      </c>
      <c r="G304" s="56">
        <v>12</v>
      </c>
      <c r="H304" s="66">
        <v>0</v>
      </c>
      <c r="I304" s="65"/>
    </row>
    <row r="305" spans="1:9" ht="16.8" thickTop="1" thickBot="1" x14ac:dyDescent="0.35">
      <c r="A305" s="33" t="s">
        <v>607</v>
      </c>
      <c r="B305" s="40">
        <v>13</v>
      </c>
      <c r="C305" s="33" t="s">
        <v>608</v>
      </c>
      <c r="D305" s="69">
        <v>16</v>
      </c>
      <c r="E305" s="69">
        <v>0</v>
      </c>
      <c r="F305" s="51">
        <f t="shared" si="5"/>
        <v>16</v>
      </c>
      <c r="G305" s="56">
        <v>16</v>
      </c>
      <c r="H305" s="66">
        <v>1</v>
      </c>
      <c r="I305" s="65"/>
    </row>
    <row r="306" spans="1:9" ht="16.8" thickTop="1" thickBot="1" x14ac:dyDescent="0.35">
      <c r="A306" s="33" t="s">
        <v>609</v>
      </c>
      <c r="B306" s="40">
        <v>10</v>
      </c>
      <c r="C306" s="33" t="s">
        <v>610</v>
      </c>
      <c r="D306" s="69">
        <v>1</v>
      </c>
      <c r="E306" s="69">
        <v>0</v>
      </c>
      <c r="F306" s="51">
        <f t="shared" si="5"/>
        <v>1</v>
      </c>
      <c r="G306" s="56">
        <v>16</v>
      </c>
      <c r="H306" s="66">
        <v>1</v>
      </c>
      <c r="I306" s="65"/>
    </row>
    <row r="307" spans="1:9" ht="16.8" thickTop="1" thickBot="1" x14ac:dyDescent="0.35">
      <c r="A307" s="33" t="s">
        <v>611</v>
      </c>
      <c r="B307" s="40">
        <v>15</v>
      </c>
      <c r="C307" s="33" t="s">
        <v>612</v>
      </c>
      <c r="D307" s="69">
        <v>43</v>
      </c>
      <c r="E307" s="69">
        <v>4</v>
      </c>
      <c r="F307" s="51">
        <f t="shared" si="5"/>
        <v>47</v>
      </c>
      <c r="G307" s="56">
        <v>73</v>
      </c>
      <c r="H307" s="66">
        <v>0</v>
      </c>
      <c r="I307" s="65"/>
    </row>
    <row r="308" spans="1:9" ht="16.8" thickTop="1" thickBot="1" x14ac:dyDescent="0.35">
      <c r="A308" s="33" t="s">
        <v>613</v>
      </c>
      <c r="B308" s="40">
        <v>17</v>
      </c>
      <c r="C308" s="33" t="s">
        <v>614</v>
      </c>
      <c r="D308" s="69">
        <v>20</v>
      </c>
      <c r="E308" s="69">
        <v>0</v>
      </c>
      <c r="F308" s="51">
        <f t="shared" si="5"/>
        <v>20</v>
      </c>
      <c r="G308" s="56">
        <v>25</v>
      </c>
      <c r="H308" s="66">
        <v>0</v>
      </c>
      <c r="I308" s="65"/>
    </row>
    <row r="309" spans="1:9" ht="16.8" thickTop="1" thickBot="1" x14ac:dyDescent="0.35">
      <c r="A309" s="33" t="s">
        <v>615</v>
      </c>
      <c r="B309" s="40">
        <v>18</v>
      </c>
      <c r="C309" s="33" t="s">
        <v>616</v>
      </c>
      <c r="D309" s="69">
        <v>42</v>
      </c>
      <c r="E309" s="69">
        <v>0</v>
      </c>
      <c r="F309" s="51">
        <f t="shared" si="5"/>
        <v>42</v>
      </c>
      <c r="G309" s="56">
        <v>43</v>
      </c>
      <c r="H309" s="66">
        <v>2</v>
      </c>
      <c r="I309" s="65"/>
    </row>
    <row r="310" spans="1:9" ht="16.8" thickTop="1" thickBot="1" x14ac:dyDescent="0.35">
      <c r="A310" s="33" t="s">
        <v>617</v>
      </c>
      <c r="B310" s="40">
        <v>21</v>
      </c>
      <c r="C310" s="33" t="s">
        <v>618</v>
      </c>
      <c r="D310" s="69">
        <v>14</v>
      </c>
      <c r="E310" s="69">
        <v>0</v>
      </c>
      <c r="F310" s="51">
        <f t="shared" si="5"/>
        <v>14</v>
      </c>
      <c r="G310" s="56">
        <v>14</v>
      </c>
      <c r="H310" s="66">
        <v>2</v>
      </c>
      <c r="I310" s="65"/>
    </row>
    <row r="311" spans="1:9" ht="16.8" thickTop="1" thickBot="1" x14ac:dyDescent="0.35">
      <c r="A311" s="33" t="s">
        <v>619</v>
      </c>
      <c r="B311" s="40">
        <v>18</v>
      </c>
      <c r="C311" s="33" t="s">
        <v>620</v>
      </c>
      <c r="D311" s="69">
        <v>19</v>
      </c>
      <c r="E311" s="69">
        <v>0</v>
      </c>
      <c r="F311" s="51">
        <f t="shared" si="5"/>
        <v>19</v>
      </c>
      <c r="G311" s="56">
        <v>33</v>
      </c>
      <c r="H311" s="66">
        <v>19</v>
      </c>
      <c r="I311" s="65"/>
    </row>
    <row r="312" spans="1:9" ht="16.8" thickTop="1" thickBot="1" x14ac:dyDescent="0.35">
      <c r="A312" s="33" t="s">
        <v>621</v>
      </c>
      <c r="B312" s="40">
        <v>14</v>
      </c>
      <c r="C312" s="33" t="s">
        <v>622</v>
      </c>
      <c r="D312" s="69">
        <v>33</v>
      </c>
      <c r="E312" s="69">
        <v>3</v>
      </c>
      <c r="F312" s="51">
        <f t="shared" si="5"/>
        <v>36</v>
      </c>
      <c r="G312" s="56">
        <v>38</v>
      </c>
      <c r="H312" s="66">
        <v>8</v>
      </c>
      <c r="I312" s="65"/>
    </row>
    <row r="313" spans="1:9" ht="16.8" thickTop="1" thickBot="1" x14ac:dyDescent="0.35">
      <c r="A313" s="33" t="s">
        <v>623</v>
      </c>
      <c r="B313" s="40">
        <v>18</v>
      </c>
      <c r="C313" s="33" t="s">
        <v>624</v>
      </c>
      <c r="D313" s="69">
        <v>11</v>
      </c>
      <c r="E313" s="69">
        <v>3</v>
      </c>
      <c r="F313" s="51">
        <f t="shared" si="5"/>
        <v>14</v>
      </c>
      <c r="G313" s="56">
        <v>20</v>
      </c>
      <c r="H313" s="66">
        <v>1</v>
      </c>
      <c r="I313" s="65"/>
    </row>
    <row r="314" spans="1:9" ht="16.8" thickTop="1" thickBot="1" x14ac:dyDescent="0.35">
      <c r="A314" s="33" t="s">
        <v>625</v>
      </c>
      <c r="B314" s="40">
        <v>19</v>
      </c>
      <c r="C314" s="33" t="s">
        <v>626</v>
      </c>
      <c r="D314" s="69">
        <v>18</v>
      </c>
      <c r="E314" s="69">
        <v>3</v>
      </c>
      <c r="F314" s="51">
        <f t="shared" si="5"/>
        <v>21</v>
      </c>
      <c r="G314" s="56">
        <v>38</v>
      </c>
      <c r="H314" s="66">
        <v>1</v>
      </c>
      <c r="I314" s="65"/>
    </row>
    <row r="315" spans="1:9" ht="16.8" thickTop="1" thickBot="1" x14ac:dyDescent="0.35">
      <c r="A315" s="33" t="s">
        <v>627</v>
      </c>
      <c r="B315" s="40">
        <v>10</v>
      </c>
      <c r="C315" s="33" t="s">
        <v>628</v>
      </c>
      <c r="D315" s="69">
        <v>54</v>
      </c>
      <c r="E315" s="69">
        <v>1</v>
      </c>
      <c r="F315" s="51">
        <f t="shared" si="5"/>
        <v>55</v>
      </c>
      <c r="G315" s="56">
        <v>78</v>
      </c>
      <c r="H315" s="66">
        <v>0</v>
      </c>
      <c r="I315" s="65"/>
    </row>
    <row r="316" spans="1:9" ht="16.8" thickTop="1" thickBot="1" x14ac:dyDescent="0.35">
      <c r="A316" s="33" t="s">
        <v>629</v>
      </c>
      <c r="B316" s="40">
        <v>18</v>
      </c>
      <c r="C316" s="33" t="s">
        <v>630</v>
      </c>
      <c r="D316" s="69">
        <v>9</v>
      </c>
      <c r="E316" s="69">
        <v>1</v>
      </c>
      <c r="F316" s="51">
        <f t="shared" si="5"/>
        <v>10</v>
      </c>
      <c r="G316" s="56">
        <v>12</v>
      </c>
      <c r="H316" s="66">
        <v>0</v>
      </c>
      <c r="I316" s="65"/>
    </row>
    <row r="317" spans="1:9" ht="16.8" thickTop="1" thickBot="1" x14ac:dyDescent="0.35">
      <c r="A317" s="33" t="s">
        <v>631</v>
      </c>
      <c r="B317" s="40">
        <v>7</v>
      </c>
      <c r="C317" s="33" t="s">
        <v>632</v>
      </c>
      <c r="D317" s="69">
        <v>34</v>
      </c>
      <c r="E317" s="69">
        <v>2</v>
      </c>
      <c r="F317" s="51">
        <f t="shared" si="5"/>
        <v>36</v>
      </c>
      <c r="G317" s="56">
        <v>50</v>
      </c>
      <c r="H317" s="66">
        <v>1</v>
      </c>
      <c r="I317" s="65"/>
    </row>
    <row r="318" spans="1:9" ht="16.8" thickTop="1" thickBot="1" x14ac:dyDescent="0.35">
      <c r="A318" s="33" t="s">
        <v>633</v>
      </c>
      <c r="B318" s="40">
        <v>22</v>
      </c>
      <c r="C318" s="33" t="s">
        <v>634</v>
      </c>
      <c r="D318" s="69">
        <v>27</v>
      </c>
      <c r="E318" s="69">
        <v>0</v>
      </c>
      <c r="F318" s="51">
        <f t="shared" si="5"/>
        <v>27</v>
      </c>
      <c r="G318" s="56">
        <v>75</v>
      </c>
      <c r="H318" s="66">
        <v>1</v>
      </c>
      <c r="I318" s="65"/>
    </row>
    <row r="319" spans="1:9" ht="16.8" thickTop="1" thickBot="1" x14ac:dyDescent="0.35">
      <c r="A319" s="33" t="s">
        <v>635</v>
      </c>
      <c r="B319" s="40">
        <v>18</v>
      </c>
      <c r="C319" s="33" t="s">
        <v>636</v>
      </c>
      <c r="D319" s="69">
        <v>13</v>
      </c>
      <c r="E319" s="69">
        <v>0</v>
      </c>
      <c r="F319" s="51">
        <f t="shared" si="5"/>
        <v>13</v>
      </c>
      <c r="G319" s="56">
        <v>49</v>
      </c>
      <c r="H319" s="66">
        <v>1</v>
      </c>
      <c r="I319" s="65"/>
    </row>
    <row r="320" spans="1:9" ht="16.8" thickTop="1" thickBot="1" x14ac:dyDescent="0.35">
      <c r="A320" s="33" t="s">
        <v>637</v>
      </c>
      <c r="B320" s="40">
        <v>11</v>
      </c>
      <c r="C320" s="33" t="s">
        <v>638</v>
      </c>
      <c r="D320" s="69">
        <v>8</v>
      </c>
      <c r="E320" s="69">
        <v>0</v>
      </c>
      <c r="F320" s="51">
        <f t="shared" si="5"/>
        <v>8</v>
      </c>
      <c r="G320" s="56">
        <v>9</v>
      </c>
      <c r="H320" s="66">
        <v>0</v>
      </c>
      <c r="I320" s="65"/>
    </row>
    <row r="321" spans="1:9" ht="16.8" thickTop="1" thickBot="1" x14ac:dyDescent="0.35">
      <c r="A321" s="33" t="s">
        <v>639</v>
      </c>
      <c r="B321" s="40">
        <v>9</v>
      </c>
      <c r="C321" s="33" t="s">
        <v>640</v>
      </c>
      <c r="D321" s="69">
        <v>24</v>
      </c>
      <c r="E321" s="69">
        <v>1</v>
      </c>
      <c r="F321" s="51">
        <f t="shared" si="5"/>
        <v>25</v>
      </c>
      <c r="G321" s="56">
        <v>30</v>
      </c>
      <c r="H321" s="66">
        <v>2</v>
      </c>
      <c r="I321" s="65"/>
    </row>
    <row r="322" spans="1:9" ht="16.8" thickTop="1" thickBot="1" x14ac:dyDescent="0.35">
      <c r="A322" s="33" t="s">
        <v>641</v>
      </c>
      <c r="B322" s="40">
        <v>21</v>
      </c>
      <c r="C322" s="33" t="s">
        <v>642</v>
      </c>
      <c r="D322" s="69">
        <v>29</v>
      </c>
      <c r="E322" s="69">
        <v>2</v>
      </c>
      <c r="F322" s="51">
        <f t="shared" si="5"/>
        <v>31</v>
      </c>
      <c r="G322" s="56">
        <v>29</v>
      </c>
      <c r="H322" s="66">
        <v>0</v>
      </c>
      <c r="I322" s="65"/>
    </row>
    <row r="323" spans="1:9" ht="16.8" thickTop="1" thickBot="1" x14ac:dyDescent="0.35">
      <c r="A323" s="33" t="s">
        <v>643</v>
      </c>
      <c r="B323" s="40">
        <v>15</v>
      </c>
      <c r="C323" s="33" t="s">
        <v>644</v>
      </c>
      <c r="D323" s="69">
        <v>0</v>
      </c>
      <c r="E323" s="69">
        <v>0</v>
      </c>
      <c r="F323" s="51">
        <f t="shared" si="5"/>
        <v>0</v>
      </c>
      <c r="G323" s="56">
        <v>13</v>
      </c>
      <c r="H323" s="66">
        <v>0</v>
      </c>
      <c r="I323" s="65"/>
    </row>
    <row r="324" spans="1:9" ht="16.8" thickTop="1" thickBot="1" x14ac:dyDescent="0.35">
      <c r="A324" s="33" t="s">
        <v>645</v>
      </c>
      <c r="B324" s="40">
        <v>5</v>
      </c>
      <c r="C324" s="33" t="s">
        <v>646</v>
      </c>
      <c r="D324" s="69">
        <v>1</v>
      </c>
      <c r="E324" s="69">
        <v>0</v>
      </c>
      <c r="F324" s="51">
        <f t="shared" si="5"/>
        <v>1</v>
      </c>
      <c r="G324" s="56">
        <v>14</v>
      </c>
      <c r="H324" s="66">
        <v>0</v>
      </c>
      <c r="I324" s="65"/>
    </row>
    <row r="325" spans="1:9" ht="16.8" thickTop="1" thickBot="1" x14ac:dyDescent="0.35">
      <c r="A325" s="33" t="s">
        <v>647</v>
      </c>
      <c r="B325" s="40">
        <v>19</v>
      </c>
      <c r="C325" s="33" t="s">
        <v>648</v>
      </c>
      <c r="D325" s="69">
        <v>1</v>
      </c>
      <c r="E325" s="69">
        <v>0</v>
      </c>
      <c r="F325" s="51">
        <f t="shared" si="5"/>
        <v>1</v>
      </c>
      <c r="G325" s="56">
        <v>19</v>
      </c>
      <c r="H325" s="66">
        <v>0</v>
      </c>
      <c r="I325" s="65"/>
    </row>
    <row r="326" spans="1:9" ht="16.8" thickTop="1" thickBot="1" x14ac:dyDescent="0.35">
      <c r="A326" s="33" t="s">
        <v>649</v>
      </c>
      <c r="B326" s="40">
        <v>8</v>
      </c>
      <c r="C326" s="33" t="s">
        <v>650</v>
      </c>
      <c r="D326" s="69">
        <v>44</v>
      </c>
      <c r="E326" s="69">
        <v>1</v>
      </c>
      <c r="F326" s="51">
        <f t="shared" si="5"/>
        <v>45</v>
      </c>
      <c r="G326" s="56">
        <v>85</v>
      </c>
      <c r="H326" s="66">
        <v>4</v>
      </c>
      <c r="I326" s="65"/>
    </row>
    <row r="327" spans="1:9" ht="16.8" thickTop="1" thickBot="1" x14ac:dyDescent="0.35">
      <c r="A327" s="33" t="s">
        <v>651</v>
      </c>
      <c r="B327" s="40">
        <v>10</v>
      </c>
      <c r="C327" s="33" t="s">
        <v>652</v>
      </c>
      <c r="D327" s="69">
        <v>2</v>
      </c>
      <c r="E327" s="69">
        <v>0</v>
      </c>
      <c r="F327" s="51">
        <f t="shared" si="5"/>
        <v>2</v>
      </c>
      <c r="G327" s="56">
        <v>19</v>
      </c>
      <c r="H327" s="66">
        <v>0</v>
      </c>
      <c r="I327" s="65"/>
    </row>
    <row r="328" spans="1:9" ht="16.8" thickTop="1" thickBot="1" x14ac:dyDescent="0.35">
      <c r="A328" s="33" t="s">
        <v>653</v>
      </c>
      <c r="B328" s="40">
        <v>10</v>
      </c>
      <c r="C328" s="33" t="s">
        <v>654</v>
      </c>
      <c r="D328" s="69">
        <v>16</v>
      </c>
      <c r="E328" s="69">
        <v>11</v>
      </c>
      <c r="F328" s="51">
        <f t="shared" si="5"/>
        <v>27</v>
      </c>
      <c r="G328" s="56">
        <v>32</v>
      </c>
      <c r="H328" s="66">
        <v>0</v>
      </c>
      <c r="I328" s="65"/>
    </row>
    <row r="329" spans="1:9" ht="16.8" thickTop="1" thickBot="1" x14ac:dyDescent="0.35">
      <c r="A329" s="33" t="s">
        <v>655</v>
      </c>
      <c r="B329" s="40">
        <v>9</v>
      </c>
      <c r="C329" s="33" t="s">
        <v>656</v>
      </c>
      <c r="D329" s="69">
        <v>21</v>
      </c>
      <c r="E329" s="69">
        <v>9</v>
      </c>
      <c r="F329" s="51">
        <f t="shared" si="5"/>
        <v>30</v>
      </c>
      <c r="G329" s="56">
        <v>71</v>
      </c>
      <c r="H329" s="66">
        <v>1</v>
      </c>
      <c r="I329" s="65"/>
    </row>
    <row r="330" spans="1:9" ht="16.8" thickTop="1" thickBot="1" x14ac:dyDescent="0.35">
      <c r="A330" s="33" t="s">
        <v>657</v>
      </c>
      <c r="B330" s="40">
        <v>22</v>
      </c>
      <c r="C330" s="33" t="s">
        <v>658</v>
      </c>
      <c r="D330" s="69">
        <v>48</v>
      </c>
      <c r="E330" s="69">
        <v>1</v>
      </c>
      <c r="F330" s="51">
        <f t="shared" si="5"/>
        <v>49</v>
      </c>
      <c r="G330" s="56">
        <v>57</v>
      </c>
      <c r="H330" s="66">
        <v>0</v>
      </c>
      <c r="I330" s="65"/>
    </row>
    <row r="331" spans="1:9" ht="16.8" thickTop="1" thickBot="1" x14ac:dyDescent="0.35">
      <c r="A331" s="33" t="s">
        <v>659</v>
      </c>
      <c r="B331" s="40">
        <v>13</v>
      </c>
      <c r="C331" s="33" t="s">
        <v>660</v>
      </c>
      <c r="D331" s="69">
        <v>65</v>
      </c>
      <c r="E331" s="69">
        <v>2</v>
      </c>
      <c r="F331" s="51">
        <f t="shared" si="5"/>
        <v>67</v>
      </c>
      <c r="G331" s="56">
        <v>77</v>
      </c>
      <c r="H331" s="66">
        <v>10</v>
      </c>
      <c r="I331" s="65"/>
    </row>
    <row r="332" spans="1:9" ht="16.8" thickTop="1" thickBot="1" x14ac:dyDescent="0.35">
      <c r="A332" s="33" t="s">
        <v>661</v>
      </c>
      <c r="B332" s="40">
        <v>21</v>
      </c>
      <c r="C332" s="33" t="s">
        <v>662</v>
      </c>
      <c r="D332" s="69">
        <v>16</v>
      </c>
      <c r="E332" s="69">
        <v>0</v>
      </c>
      <c r="F332" s="51">
        <f t="shared" si="5"/>
        <v>16</v>
      </c>
      <c r="G332" s="56">
        <v>25</v>
      </c>
      <c r="H332" s="66">
        <v>3</v>
      </c>
      <c r="I332" s="65"/>
    </row>
    <row r="333" spans="1:9" ht="16.8" thickTop="1" thickBot="1" x14ac:dyDescent="0.35">
      <c r="A333" s="33" t="s">
        <v>663</v>
      </c>
      <c r="B333" s="40">
        <v>10</v>
      </c>
      <c r="C333" s="33" t="s">
        <v>664</v>
      </c>
      <c r="D333" s="69">
        <v>58</v>
      </c>
      <c r="E333" s="69">
        <v>8</v>
      </c>
      <c r="F333" s="51">
        <f t="shared" si="5"/>
        <v>66</v>
      </c>
      <c r="G333" s="56">
        <v>99</v>
      </c>
      <c r="H333" s="66">
        <v>4</v>
      </c>
      <c r="I333" s="65"/>
    </row>
    <row r="334" spans="1:9" ht="16.8" thickTop="1" thickBot="1" x14ac:dyDescent="0.35">
      <c r="A334" s="33" t="s">
        <v>665</v>
      </c>
      <c r="B334" s="40">
        <v>16</v>
      </c>
      <c r="C334" s="33" t="s">
        <v>666</v>
      </c>
      <c r="D334" s="69">
        <v>15</v>
      </c>
      <c r="E334" s="69">
        <v>0</v>
      </c>
      <c r="F334" s="51">
        <f t="shared" si="5"/>
        <v>15</v>
      </c>
      <c r="G334" s="56">
        <v>25</v>
      </c>
      <c r="H334" s="66">
        <v>3</v>
      </c>
      <c r="I334" s="65"/>
    </row>
    <row r="335" spans="1:9" ht="16.8" thickTop="1" thickBot="1" x14ac:dyDescent="0.35">
      <c r="A335" s="33" t="s">
        <v>667</v>
      </c>
      <c r="B335" s="40">
        <v>24</v>
      </c>
      <c r="C335" s="33" t="s">
        <v>668</v>
      </c>
      <c r="D335" s="69">
        <v>16</v>
      </c>
      <c r="E335" s="69">
        <v>0</v>
      </c>
      <c r="F335" s="51">
        <f t="shared" si="5"/>
        <v>16</v>
      </c>
      <c r="G335" s="56">
        <v>59</v>
      </c>
      <c r="H335" s="66">
        <v>0</v>
      </c>
      <c r="I335" s="65"/>
    </row>
    <row r="336" spans="1:9" ht="16.8" thickTop="1" thickBot="1" x14ac:dyDescent="0.35">
      <c r="A336" s="33" t="s">
        <v>669</v>
      </c>
      <c r="B336" s="40">
        <v>3</v>
      </c>
      <c r="C336" s="33" t="s">
        <v>670</v>
      </c>
      <c r="D336" s="69">
        <v>0</v>
      </c>
      <c r="E336" s="69">
        <v>0</v>
      </c>
      <c r="F336" s="51">
        <f t="shared" si="5"/>
        <v>0</v>
      </c>
      <c r="G336" s="56">
        <v>20</v>
      </c>
      <c r="H336" s="66">
        <v>0</v>
      </c>
      <c r="I336" s="65"/>
    </row>
    <row r="337" spans="1:9" ht="16.8" thickTop="1" thickBot="1" x14ac:dyDescent="0.35">
      <c r="A337" s="33" t="s">
        <v>671</v>
      </c>
      <c r="B337" s="40">
        <v>2</v>
      </c>
      <c r="C337" s="33" t="s">
        <v>672</v>
      </c>
      <c r="D337" s="69">
        <v>2</v>
      </c>
      <c r="E337" s="69">
        <v>0</v>
      </c>
      <c r="F337" s="51">
        <f t="shared" si="5"/>
        <v>2</v>
      </c>
      <c r="G337" s="56">
        <v>15</v>
      </c>
      <c r="H337" s="66">
        <v>0</v>
      </c>
      <c r="I337" s="65"/>
    </row>
    <row r="338" spans="1:9" ht="16.8" thickTop="1" thickBot="1" x14ac:dyDescent="0.35">
      <c r="A338" s="33" t="s">
        <v>673</v>
      </c>
      <c r="B338" s="40">
        <v>17</v>
      </c>
      <c r="C338" s="33" t="s">
        <v>674</v>
      </c>
      <c r="D338" s="69">
        <v>10</v>
      </c>
      <c r="E338" s="69">
        <v>0</v>
      </c>
      <c r="F338" s="51">
        <f t="shared" si="5"/>
        <v>10</v>
      </c>
      <c r="G338" s="56">
        <v>19</v>
      </c>
      <c r="H338" s="66">
        <v>0</v>
      </c>
      <c r="I338" s="65"/>
    </row>
    <row r="339" spans="1:9" ht="16.8" thickTop="1" thickBot="1" x14ac:dyDescent="0.35">
      <c r="A339" s="33" t="s">
        <v>675</v>
      </c>
      <c r="B339" s="40">
        <v>23</v>
      </c>
      <c r="C339" s="33" t="s">
        <v>676</v>
      </c>
      <c r="D339" s="69">
        <v>65</v>
      </c>
      <c r="E339" s="69">
        <v>5</v>
      </c>
      <c r="F339" s="51">
        <f t="shared" si="5"/>
        <v>70</v>
      </c>
      <c r="G339" s="56">
        <v>84</v>
      </c>
      <c r="H339" s="66">
        <v>1</v>
      </c>
      <c r="I339" s="65"/>
    </row>
    <row r="340" spans="1:9" ht="16.8" thickTop="1" thickBot="1" x14ac:dyDescent="0.35">
      <c r="A340" s="33" t="s">
        <v>677</v>
      </c>
      <c r="B340" s="40">
        <v>11</v>
      </c>
      <c r="C340" s="33" t="s">
        <v>678</v>
      </c>
      <c r="D340" s="69">
        <v>21</v>
      </c>
      <c r="E340" s="69">
        <v>1</v>
      </c>
      <c r="F340" s="51">
        <f t="shared" si="5"/>
        <v>22</v>
      </c>
      <c r="G340" s="56">
        <v>27</v>
      </c>
      <c r="H340" s="66">
        <v>0</v>
      </c>
      <c r="I340" s="65"/>
    </row>
    <row r="341" spans="1:9" ht="16.8" thickTop="1" thickBot="1" x14ac:dyDescent="0.35">
      <c r="A341" s="33" t="s">
        <v>679</v>
      </c>
      <c r="B341" s="40">
        <v>22</v>
      </c>
      <c r="C341" s="33" t="s">
        <v>680</v>
      </c>
      <c r="D341" s="69">
        <v>16</v>
      </c>
      <c r="E341" s="69">
        <v>0</v>
      </c>
      <c r="F341" s="51">
        <f t="shared" si="5"/>
        <v>16</v>
      </c>
      <c r="G341" s="56">
        <v>18</v>
      </c>
      <c r="H341" s="66">
        <v>0</v>
      </c>
      <c r="I341" s="65"/>
    </row>
    <row r="342" spans="1:9" ht="16.8" thickTop="1" thickBot="1" x14ac:dyDescent="0.35">
      <c r="A342" s="33" t="s">
        <v>681</v>
      </c>
      <c r="B342" s="40">
        <v>16</v>
      </c>
      <c r="C342" s="33" t="s">
        <v>682</v>
      </c>
      <c r="D342" s="69">
        <v>30</v>
      </c>
      <c r="E342" s="69">
        <v>2</v>
      </c>
      <c r="F342" s="51">
        <f t="shared" si="5"/>
        <v>32</v>
      </c>
      <c r="G342" s="56">
        <v>41</v>
      </c>
      <c r="H342" s="66">
        <v>0</v>
      </c>
      <c r="I342" s="65"/>
    </row>
    <row r="343" spans="1:9" ht="16.8" thickTop="1" thickBot="1" x14ac:dyDescent="0.35">
      <c r="A343" s="33" t="s">
        <v>683</v>
      </c>
      <c r="B343" s="40">
        <v>23</v>
      </c>
      <c r="C343" s="33" t="s">
        <v>684</v>
      </c>
      <c r="D343" s="69">
        <v>0</v>
      </c>
      <c r="E343" s="69">
        <v>0</v>
      </c>
      <c r="F343" s="51">
        <f t="shared" si="5"/>
        <v>0</v>
      </c>
      <c r="G343" s="56">
        <v>18</v>
      </c>
      <c r="H343" s="66">
        <v>0</v>
      </c>
      <c r="I343" s="65"/>
    </row>
    <row r="344" spans="1:9" ht="16.8" thickTop="1" thickBot="1" x14ac:dyDescent="0.35">
      <c r="A344" s="33" t="s">
        <v>685</v>
      </c>
      <c r="B344" s="40">
        <v>10</v>
      </c>
      <c r="C344" s="33" t="s">
        <v>686</v>
      </c>
      <c r="D344" s="69">
        <v>21</v>
      </c>
      <c r="E344" s="69">
        <v>0</v>
      </c>
      <c r="F344" s="51">
        <f t="shared" si="5"/>
        <v>21</v>
      </c>
      <c r="G344" s="56">
        <v>23</v>
      </c>
      <c r="H344" s="66">
        <v>1</v>
      </c>
      <c r="I344" s="65"/>
    </row>
    <row r="345" spans="1:9" ht="16.8" thickTop="1" thickBot="1" x14ac:dyDescent="0.35">
      <c r="A345" s="33" t="s">
        <v>687</v>
      </c>
      <c r="B345" s="40">
        <v>2</v>
      </c>
      <c r="C345" s="33" t="s">
        <v>688</v>
      </c>
      <c r="D345" s="69">
        <v>5</v>
      </c>
      <c r="E345" s="69">
        <v>0</v>
      </c>
      <c r="F345" s="51">
        <f t="shared" si="5"/>
        <v>5</v>
      </c>
      <c r="G345" s="56">
        <v>18</v>
      </c>
      <c r="H345" s="66">
        <v>0</v>
      </c>
      <c r="I345" s="65"/>
    </row>
    <row r="346" spans="1:9" ht="16.8" thickTop="1" thickBot="1" x14ac:dyDescent="0.35">
      <c r="A346" s="33" t="s">
        <v>689</v>
      </c>
      <c r="B346" s="40">
        <v>9</v>
      </c>
      <c r="C346" s="33" t="s">
        <v>690</v>
      </c>
      <c r="D346" s="69">
        <v>19</v>
      </c>
      <c r="E346" s="69">
        <v>2</v>
      </c>
      <c r="F346" s="51">
        <f t="shared" si="5"/>
        <v>21</v>
      </c>
      <c r="G346" s="56">
        <v>153</v>
      </c>
      <c r="H346" s="66">
        <v>7</v>
      </c>
      <c r="I346" s="65"/>
    </row>
    <row r="347" spans="1:9" ht="16.8" thickTop="1" thickBot="1" x14ac:dyDescent="0.35">
      <c r="A347" s="33" t="s">
        <v>691</v>
      </c>
      <c r="B347" s="40">
        <v>18</v>
      </c>
      <c r="C347" s="33" t="s">
        <v>692</v>
      </c>
      <c r="D347" s="69">
        <v>17</v>
      </c>
      <c r="E347" s="69">
        <v>0</v>
      </c>
      <c r="F347" s="51">
        <f t="shared" si="5"/>
        <v>17</v>
      </c>
      <c r="G347" s="56">
        <v>18</v>
      </c>
      <c r="H347" s="66">
        <v>2</v>
      </c>
      <c r="I347" s="65"/>
    </row>
    <row r="348" spans="1:9" ht="16.8" thickTop="1" thickBot="1" x14ac:dyDescent="0.35">
      <c r="A348" s="33" t="s">
        <v>693</v>
      </c>
      <c r="B348" s="40">
        <v>16</v>
      </c>
      <c r="C348" s="33" t="s">
        <v>694</v>
      </c>
      <c r="D348" s="69">
        <v>174</v>
      </c>
      <c r="E348" s="69">
        <v>3</v>
      </c>
      <c r="F348" s="51">
        <f t="shared" ref="F348:F401" si="6">SUM(D348:E348)</f>
        <v>177</v>
      </c>
      <c r="G348" s="56">
        <v>264</v>
      </c>
      <c r="H348" s="66">
        <v>7</v>
      </c>
      <c r="I348" s="65"/>
    </row>
    <row r="349" spans="1:9" ht="16.8" thickTop="1" thickBot="1" x14ac:dyDescent="0.35">
      <c r="A349" s="33" t="s">
        <v>695</v>
      </c>
      <c r="B349" s="40">
        <v>16</v>
      </c>
      <c r="C349" s="33" t="s">
        <v>696</v>
      </c>
      <c r="D349" s="69">
        <v>14</v>
      </c>
      <c r="E349" s="69">
        <v>0</v>
      </c>
      <c r="F349" s="51">
        <f t="shared" si="6"/>
        <v>14</v>
      </c>
      <c r="G349" s="56">
        <v>17</v>
      </c>
      <c r="H349" s="66">
        <v>1</v>
      </c>
      <c r="I349" s="65"/>
    </row>
    <row r="350" spans="1:9" ht="16.8" thickTop="1" thickBot="1" x14ac:dyDescent="0.35">
      <c r="A350" s="33" t="s">
        <v>697</v>
      </c>
      <c r="B350" s="40">
        <v>4</v>
      </c>
      <c r="C350" s="33" t="s">
        <v>698</v>
      </c>
      <c r="D350" s="69">
        <v>32</v>
      </c>
      <c r="E350" s="69">
        <v>4</v>
      </c>
      <c r="F350" s="51">
        <f t="shared" si="6"/>
        <v>36</v>
      </c>
      <c r="G350" s="56">
        <v>45</v>
      </c>
      <c r="H350" s="66">
        <v>1</v>
      </c>
      <c r="I350" s="65"/>
    </row>
    <row r="351" spans="1:9" ht="16.8" thickTop="1" thickBot="1" x14ac:dyDescent="0.35">
      <c r="A351" s="33" t="s">
        <v>699</v>
      </c>
      <c r="B351" s="40">
        <v>8</v>
      </c>
      <c r="C351" s="33" t="s">
        <v>700</v>
      </c>
      <c r="D351" s="69">
        <v>78</v>
      </c>
      <c r="E351" s="69">
        <v>5</v>
      </c>
      <c r="F351" s="51">
        <f t="shared" si="6"/>
        <v>83</v>
      </c>
      <c r="G351" s="56">
        <v>127</v>
      </c>
      <c r="H351" s="66">
        <v>2</v>
      </c>
      <c r="I351" s="65"/>
    </row>
    <row r="352" spans="1:9" ht="16.8" thickTop="1" thickBot="1" x14ac:dyDescent="0.35">
      <c r="A352" s="33" t="s">
        <v>701</v>
      </c>
      <c r="B352" s="40">
        <v>12</v>
      </c>
      <c r="C352" s="33" t="s">
        <v>702</v>
      </c>
      <c r="D352" s="69">
        <v>6</v>
      </c>
      <c r="E352" s="69">
        <v>8</v>
      </c>
      <c r="F352" s="51">
        <f t="shared" si="6"/>
        <v>14</v>
      </c>
      <c r="G352" s="56">
        <v>18</v>
      </c>
      <c r="H352" s="66">
        <v>1</v>
      </c>
      <c r="I352" s="65"/>
    </row>
    <row r="353" spans="1:9" ht="16.8" thickTop="1" thickBot="1" x14ac:dyDescent="0.35">
      <c r="A353" s="33" t="s">
        <v>703</v>
      </c>
      <c r="B353" s="40">
        <v>13</v>
      </c>
      <c r="C353" s="33" t="s">
        <v>704</v>
      </c>
      <c r="D353" s="69">
        <v>2</v>
      </c>
      <c r="E353" s="69">
        <v>0</v>
      </c>
      <c r="F353" s="51">
        <f t="shared" si="6"/>
        <v>2</v>
      </c>
      <c r="G353" s="56">
        <v>28</v>
      </c>
      <c r="H353" s="66">
        <v>1</v>
      </c>
      <c r="I353" s="65"/>
    </row>
    <row r="354" spans="1:9" ht="16.8" thickTop="1" thickBot="1" x14ac:dyDescent="0.35">
      <c r="A354" s="33" t="s">
        <v>705</v>
      </c>
      <c r="B354" s="40">
        <v>5</v>
      </c>
      <c r="C354" s="33" t="s">
        <v>706</v>
      </c>
      <c r="D354" s="69">
        <v>11</v>
      </c>
      <c r="E354" s="69">
        <v>5</v>
      </c>
      <c r="F354" s="51">
        <f t="shared" si="6"/>
        <v>16</v>
      </c>
      <c r="G354" s="56">
        <v>24</v>
      </c>
      <c r="H354" s="66">
        <v>1</v>
      </c>
      <c r="I354" s="65"/>
    </row>
    <row r="355" spans="1:9" ht="16.8" thickTop="1" thickBot="1" x14ac:dyDescent="0.35">
      <c r="A355" s="33" t="s">
        <v>707</v>
      </c>
      <c r="B355" s="40">
        <v>18</v>
      </c>
      <c r="C355" s="33" t="s">
        <v>708</v>
      </c>
      <c r="D355" s="69">
        <v>32</v>
      </c>
      <c r="E355" s="69">
        <v>0</v>
      </c>
      <c r="F355" s="51">
        <f t="shared" si="6"/>
        <v>32</v>
      </c>
      <c r="G355" s="56">
        <v>37</v>
      </c>
      <c r="H355" s="66">
        <v>0</v>
      </c>
      <c r="I355" s="65"/>
    </row>
    <row r="356" spans="1:9" ht="16.8" thickTop="1" thickBot="1" x14ac:dyDescent="0.35">
      <c r="A356" s="33" t="s">
        <v>709</v>
      </c>
      <c r="B356" s="40">
        <v>23</v>
      </c>
      <c r="C356" s="33" t="s">
        <v>710</v>
      </c>
      <c r="D356" s="69">
        <v>3</v>
      </c>
      <c r="E356" s="69">
        <v>0</v>
      </c>
      <c r="F356" s="51">
        <f t="shared" si="6"/>
        <v>3</v>
      </c>
      <c r="G356" s="56">
        <v>48</v>
      </c>
      <c r="H356" s="66">
        <v>2</v>
      </c>
      <c r="I356" s="65"/>
    </row>
    <row r="357" spans="1:9" ht="16.8" thickTop="1" thickBot="1" x14ac:dyDescent="0.35">
      <c r="A357" s="33" t="s">
        <v>711</v>
      </c>
      <c r="B357" s="40">
        <v>21</v>
      </c>
      <c r="C357" s="33" t="s">
        <v>712</v>
      </c>
      <c r="D357" s="69">
        <v>28</v>
      </c>
      <c r="E357" s="69">
        <v>4</v>
      </c>
      <c r="F357" s="51">
        <f t="shared" si="6"/>
        <v>32</v>
      </c>
      <c r="G357" s="56">
        <v>44</v>
      </c>
      <c r="H357" s="66">
        <v>0</v>
      </c>
      <c r="I357" s="65"/>
    </row>
    <row r="358" spans="1:9" ht="16.8" thickTop="1" thickBot="1" x14ac:dyDescent="0.35">
      <c r="A358" s="33" t="s">
        <v>713</v>
      </c>
      <c r="B358" s="40">
        <v>20</v>
      </c>
      <c r="C358" s="33" t="s">
        <v>714</v>
      </c>
      <c r="D358" s="69">
        <v>14</v>
      </c>
      <c r="E358" s="69">
        <v>3</v>
      </c>
      <c r="F358" s="51">
        <f t="shared" si="6"/>
        <v>17</v>
      </c>
      <c r="G358" s="56">
        <v>13</v>
      </c>
      <c r="H358" s="66">
        <v>0</v>
      </c>
      <c r="I358" s="65"/>
    </row>
    <row r="359" spans="1:9" ht="16.8" thickTop="1" thickBot="1" x14ac:dyDescent="0.35">
      <c r="A359" s="33" t="s">
        <v>715</v>
      </c>
      <c r="B359" s="40">
        <v>16</v>
      </c>
      <c r="C359" s="33" t="s">
        <v>716</v>
      </c>
      <c r="D359" s="69">
        <v>1</v>
      </c>
      <c r="E359" s="69">
        <v>0</v>
      </c>
      <c r="F359" s="51">
        <f t="shared" si="6"/>
        <v>1</v>
      </c>
      <c r="G359" s="56">
        <v>21</v>
      </c>
      <c r="H359" s="66">
        <v>1</v>
      </c>
      <c r="I359" s="65"/>
    </row>
    <row r="360" spans="1:9" ht="16.8" thickTop="1" thickBot="1" x14ac:dyDescent="0.35">
      <c r="A360" s="33" t="s">
        <v>717</v>
      </c>
      <c r="B360" s="40">
        <v>2</v>
      </c>
      <c r="C360" s="33" t="s">
        <v>718</v>
      </c>
      <c r="D360" s="69">
        <v>10</v>
      </c>
      <c r="E360" s="69">
        <v>0</v>
      </c>
      <c r="F360" s="51">
        <f t="shared" si="6"/>
        <v>10</v>
      </c>
      <c r="G360" s="56">
        <v>16</v>
      </c>
      <c r="H360" s="66">
        <v>0</v>
      </c>
      <c r="I360" s="65"/>
    </row>
    <row r="361" spans="1:9" ht="16.8" thickTop="1" thickBot="1" x14ac:dyDescent="0.35">
      <c r="A361" s="33" t="s">
        <v>719</v>
      </c>
      <c r="B361" s="40">
        <v>8</v>
      </c>
      <c r="C361" s="33" t="s">
        <v>720</v>
      </c>
      <c r="D361" s="69">
        <v>27</v>
      </c>
      <c r="E361" s="69">
        <v>2</v>
      </c>
      <c r="F361" s="51">
        <f t="shared" si="6"/>
        <v>29</v>
      </c>
      <c r="G361" s="56">
        <v>44</v>
      </c>
      <c r="H361" s="66">
        <v>3</v>
      </c>
      <c r="I361" s="65"/>
    </row>
    <row r="362" spans="1:9" ht="16.8" thickTop="1" thickBot="1" x14ac:dyDescent="0.35">
      <c r="A362" s="33" t="s">
        <v>721</v>
      </c>
      <c r="B362" s="40">
        <v>16</v>
      </c>
      <c r="C362" s="33" t="s">
        <v>722</v>
      </c>
      <c r="D362" s="69">
        <v>20</v>
      </c>
      <c r="E362" s="69">
        <v>0</v>
      </c>
      <c r="F362" s="51">
        <f t="shared" si="6"/>
        <v>20</v>
      </c>
      <c r="G362" s="56">
        <v>26</v>
      </c>
      <c r="H362" s="66">
        <v>0</v>
      </c>
      <c r="I362" s="65"/>
    </row>
    <row r="363" spans="1:9" ht="16.8" thickTop="1" thickBot="1" x14ac:dyDescent="0.35">
      <c r="A363" s="33" t="s">
        <v>723</v>
      </c>
      <c r="B363" s="40">
        <v>11</v>
      </c>
      <c r="C363" s="33" t="s">
        <v>724</v>
      </c>
      <c r="D363" s="69">
        <v>47</v>
      </c>
      <c r="E363" s="69">
        <v>0</v>
      </c>
      <c r="F363" s="51">
        <f t="shared" si="6"/>
        <v>47</v>
      </c>
      <c r="G363" s="56">
        <v>91</v>
      </c>
      <c r="H363" s="66">
        <v>1</v>
      </c>
      <c r="I363" s="65"/>
    </row>
    <row r="364" spans="1:9" ht="16.8" thickTop="1" thickBot="1" x14ac:dyDescent="0.35">
      <c r="A364" s="33" t="s">
        <v>725</v>
      </c>
      <c r="B364" s="40">
        <v>20</v>
      </c>
      <c r="C364" s="33" t="s">
        <v>726</v>
      </c>
      <c r="D364" s="69">
        <v>9</v>
      </c>
      <c r="E364" s="69">
        <v>0</v>
      </c>
      <c r="F364" s="51">
        <f t="shared" si="6"/>
        <v>9</v>
      </c>
      <c r="G364" s="56">
        <v>25</v>
      </c>
      <c r="H364" s="66">
        <v>0</v>
      </c>
      <c r="I364" s="65"/>
    </row>
    <row r="365" spans="1:9" ht="16.8" thickTop="1" thickBot="1" x14ac:dyDescent="0.35">
      <c r="A365" s="33" t="s">
        <v>727</v>
      </c>
      <c r="B365" s="40">
        <v>11</v>
      </c>
      <c r="C365" s="33" t="s">
        <v>728</v>
      </c>
      <c r="D365" s="69">
        <v>34</v>
      </c>
      <c r="E365" s="69">
        <v>5</v>
      </c>
      <c r="F365" s="51">
        <f t="shared" si="6"/>
        <v>39</v>
      </c>
      <c r="G365" s="56">
        <v>61</v>
      </c>
      <c r="H365" s="66">
        <v>0</v>
      </c>
      <c r="I365" s="65"/>
    </row>
    <row r="366" spans="1:9" ht="16.8" thickTop="1" thickBot="1" x14ac:dyDescent="0.35">
      <c r="A366" s="33" t="s">
        <v>729</v>
      </c>
      <c r="B366" s="40">
        <v>4</v>
      </c>
      <c r="C366" s="33" t="s">
        <v>730</v>
      </c>
      <c r="D366" s="69">
        <v>8</v>
      </c>
      <c r="E366" s="69">
        <v>0</v>
      </c>
      <c r="F366" s="51">
        <f t="shared" si="6"/>
        <v>8</v>
      </c>
      <c r="G366" s="56">
        <v>12</v>
      </c>
      <c r="H366" s="66">
        <v>1</v>
      </c>
      <c r="I366" s="65"/>
    </row>
    <row r="367" spans="1:9" ht="16.8" thickTop="1" thickBot="1" x14ac:dyDescent="0.35">
      <c r="A367" s="33" t="s">
        <v>731</v>
      </c>
      <c r="B367" s="40">
        <v>17</v>
      </c>
      <c r="C367" s="33" t="s">
        <v>732</v>
      </c>
      <c r="D367" s="69">
        <v>39</v>
      </c>
      <c r="E367" s="69">
        <v>0</v>
      </c>
      <c r="F367" s="51">
        <f t="shared" si="6"/>
        <v>39</v>
      </c>
      <c r="G367" s="56">
        <v>55</v>
      </c>
      <c r="H367" s="66">
        <v>2</v>
      </c>
      <c r="I367" s="65"/>
    </row>
    <row r="368" spans="1:9" ht="16.8" thickTop="1" thickBot="1" x14ac:dyDescent="0.35">
      <c r="A368" s="33" t="s">
        <v>1065</v>
      </c>
      <c r="B368" s="40">
        <v>12</v>
      </c>
      <c r="C368" s="33" t="s">
        <v>1066</v>
      </c>
      <c r="D368" s="69">
        <v>0</v>
      </c>
      <c r="E368" s="69">
        <v>0</v>
      </c>
      <c r="F368" s="51">
        <f t="shared" si="6"/>
        <v>0</v>
      </c>
      <c r="G368" s="56">
        <v>26</v>
      </c>
      <c r="H368" s="66">
        <v>0</v>
      </c>
      <c r="I368" s="65"/>
    </row>
    <row r="369" spans="1:9" ht="16.8" thickTop="1" thickBot="1" x14ac:dyDescent="0.35">
      <c r="A369" s="33" t="s">
        <v>733</v>
      </c>
      <c r="B369" s="40">
        <v>24</v>
      </c>
      <c r="C369" s="33" t="s">
        <v>734</v>
      </c>
      <c r="D369" s="69">
        <v>16</v>
      </c>
      <c r="E369" s="69">
        <v>0</v>
      </c>
      <c r="F369" s="51">
        <f t="shared" si="6"/>
        <v>16</v>
      </c>
      <c r="G369" s="56">
        <v>29</v>
      </c>
      <c r="H369" s="66">
        <v>3</v>
      </c>
      <c r="I369" s="65"/>
    </row>
    <row r="370" spans="1:9" ht="16.8" thickTop="1" thickBot="1" x14ac:dyDescent="0.35">
      <c r="A370" s="33" t="s">
        <v>735</v>
      </c>
      <c r="B370" s="40">
        <v>20</v>
      </c>
      <c r="C370" s="33" t="s">
        <v>736</v>
      </c>
      <c r="D370" s="69">
        <v>1</v>
      </c>
      <c r="E370" s="69">
        <v>0</v>
      </c>
      <c r="F370" s="51">
        <f t="shared" si="6"/>
        <v>1</v>
      </c>
      <c r="G370" s="56">
        <v>37</v>
      </c>
      <c r="H370" s="66">
        <v>0</v>
      </c>
      <c r="I370" s="65"/>
    </row>
    <row r="371" spans="1:9" ht="16.8" thickTop="1" thickBot="1" x14ac:dyDescent="0.35">
      <c r="A371" s="33" t="s">
        <v>737</v>
      </c>
      <c r="B371" s="40">
        <v>24</v>
      </c>
      <c r="C371" s="33" t="s">
        <v>738</v>
      </c>
      <c r="D371" s="69">
        <v>10</v>
      </c>
      <c r="E371" s="69">
        <v>0</v>
      </c>
      <c r="F371" s="51">
        <f t="shared" si="6"/>
        <v>10</v>
      </c>
      <c r="G371" s="56">
        <v>15</v>
      </c>
      <c r="H371" s="66">
        <v>0</v>
      </c>
      <c r="I371" s="65"/>
    </row>
    <row r="372" spans="1:9" ht="16.8" thickTop="1" thickBot="1" x14ac:dyDescent="0.35">
      <c r="A372" s="33" t="s">
        <v>739</v>
      </c>
      <c r="B372" s="40">
        <v>22</v>
      </c>
      <c r="C372" s="33" t="s">
        <v>740</v>
      </c>
      <c r="D372" s="69">
        <v>31</v>
      </c>
      <c r="E372" s="69">
        <v>2</v>
      </c>
      <c r="F372" s="51">
        <f t="shared" si="6"/>
        <v>33</v>
      </c>
      <c r="G372" s="56">
        <v>61</v>
      </c>
      <c r="H372" s="66">
        <v>11</v>
      </c>
      <c r="I372" s="65"/>
    </row>
    <row r="373" spans="1:9" ht="16.8" thickTop="1" thickBot="1" x14ac:dyDescent="0.35">
      <c r="A373" s="33" t="s">
        <v>741</v>
      </c>
      <c r="B373" s="40">
        <v>19</v>
      </c>
      <c r="C373" s="33" t="s">
        <v>742</v>
      </c>
      <c r="D373" s="69">
        <v>1</v>
      </c>
      <c r="E373" s="69">
        <v>0</v>
      </c>
      <c r="F373" s="51">
        <f t="shared" si="6"/>
        <v>1</v>
      </c>
      <c r="G373" s="56">
        <v>69</v>
      </c>
      <c r="H373" s="66">
        <v>0</v>
      </c>
      <c r="I373" s="65"/>
    </row>
    <row r="374" spans="1:9" ht="16.8" thickTop="1" thickBot="1" x14ac:dyDescent="0.35">
      <c r="A374" s="33" t="s">
        <v>743</v>
      </c>
      <c r="B374" s="40">
        <v>8</v>
      </c>
      <c r="C374" s="33" t="s">
        <v>744</v>
      </c>
      <c r="D374" s="69">
        <v>32</v>
      </c>
      <c r="E374" s="69">
        <v>0</v>
      </c>
      <c r="F374" s="51">
        <f t="shared" si="6"/>
        <v>32</v>
      </c>
      <c r="G374" s="56">
        <v>31</v>
      </c>
      <c r="H374" s="66">
        <v>0</v>
      </c>
      <c r="I374" s="65"/>
    </row>
    <row r="375" spans="1:9" ht="16.8" thickTop="1" thickBot="1" x14ac:dyDescent="0.35">
      <c r="A375" s="33" t="s">
        <v>745</v>
      </c>
      <c r="B375" s="40">
        <v>22</v>
      </c>
      <c r="C375" s="33" t="s">
        <v>746</v>
      </c>
      <c r="D375" s="69">
        <v>2</v>
      </c>
      <c r="E375" s="69">
        <v>0</v>
      </c>
      <c r="F375" s="51">
        <f t="shared" si="6"/>
        <v>2</v>
      </c>
      <c r="G375" s="56">
        <v>15</v>
      </c>
      <c r="H375" s="66">
        <v>0</v>
      </c>
      <c r="I375" s="65"/>
    </row>
    <row r="376" spans="1:9" ht="16.8" thickTop="1" thickBot="1" x14ac:dyDescent="0.35">
      <c r="A376" s="33" t="s">
        <v>747</v>
      </c>
      <c r="B376" s="40">
        <v>23</v>
      </c>
      <c r="C376" s="33" t="s">
        <v>748</v>
      </c>
      <c r="D376" s="69">
        <v>30</v>
      </c>
      <c r="E376" s="69">
        <v>0</v>
      </c>
      <c r="F376" s="51">
        <f t="shared" si="6"/>
        <v>30</v>
      </c>
      <c r="G376" s="56">
        <v>41</v>
      </c>
      <c r="H376" s="66">
        <v>2</v>
      </c>
      <c r="I376" s="65"/>
    </row>
    <row r="377" spans="1:9" ht="16.8" thickTop="1" thickBot="1" x14ac:dyDescent="0.35">
      <c r="A377" s="33" t="s">
        <v>749</v>
      </c>
      <c r="B377" s="40">
        <v>10</v>
      </c>
      <c r="C377" s="33" t="s">
        <v>750</v>
      </c>
      <c r="D377" s="69">
        <v>12</v>
      </c>
      <c r="E377" s="69">
        <v>3</v>
      </c>
      <c r="F377" s="51">
        <f t="shared" si="6"/>
        <v>15</v>
      </c>
      <c r="G377" s="56">
        <v>21</v>
      </c>
      <c r="H377" s="66">
        <v>1</v>
      </c>
      <c r="I377" s="65"/>
    </row>
    <row r="378" spans="1:9" ht="16.8" thickTop="1" thickBot="1" x14ac:dyDescent="0.35">
      <c r="A378" s="33" t="s">
        <v>751</v>
      </c>
      <c r="B378" s="40">
        <v>25</v>
      </c>
      <c r="C378" s="33" t="s">
        <v>752</v>
      </c>
      <c r="D378" s="69">
        <v>18</v>
      </c>
      <c r="E378" s="69">
        <v>0</v>
      </c>
      <c r="F378" s="51">
        <f t="shared" si="6"/>
        <v>18</v>
      </c>
      <c r="G378" s="56">
        <v>27</v>
      </c>
      <c r="H378" s="66">
        <v>0</v>
      </c>
      <c r="I378" s="65"/>
    </row>
    <row r="379" spans="1:9" ht="16.8" thickTop="1" thickBot="1" x14ac:dyDescent="0.35">
      <c r="A379" s="33" t="s">
        <v>753</v>
      </c>
      <c r="B379" s="40">
        <v>19</v>
      </c>
      <c r="C379" s="33" t="s">
        <v>754</v>
      </c>
      <c r="D379" s="69">
        <v>0</v>
      </c>
      <c r="E379" s="69">
        <v>0</v>
      </c>
      <c r="F379" s="51">
        <f t="shared" si="6"/>
        <v>0</v>
      </c>
      <c r="G379" s="56">
        <v>14</v>
      </c>
      <c r="H379" s="66">
        <v>0</v>
      </c>
      <c r="I379" s="65"/>
    </row>
    <row r="380" spans="1:9" ht="16.8" thickTop="1" thickBot="1" x14ac:dyDescent="0.35">
      <c r="A380" s="33" t="s">
        <v>755</v>
      </c>
      <c r="B380" s="40">
        <v>12</v>
      </c>
      <c r="C380" s="33" t="s">
        <v>756</v>
      </c>
      <c r="D380" s="69">
        <v>7</v>
      </c>
      <c r="E380" s="69">
        <v>0</v>
      </c>
      <c r="F380" s="51">
        <f t="shared" si="6"/>
        <v>7</v>
      </c>
      <c r="G380" s="56">
        <v>11</v>
      </c>
      <c r="H380" s="66">
        <v>7</v>
      </c>
      <c r="I380" s="65"/>
    </row>
    <row r="381" spans="1:9" ht="16.8" thickTop="1" thickBot="1" x14ac:dyDescent="0.35">
      <c r="A381" s="33" t="s">
        <v>757</v>
      </c>
      <c r="B381" s="40">
        <v>19</v>
      </c>
      <c r="C381" s="33" t="s">
        <v>758</v>
      </c>
      <c r="D381" s="69">
        <v>40</v>
      </c>
      <c r="E381" s="69">
        <v>0</v>
      </c>
      <c r="F381" s="51">
        <f t="shared" si="6"/>
        <v>40</v>
      </c>
      <c r="G381" s="56">
        <v>37</v>
      </c>
      <c r="H381" s="66">
        <v>0</v>
      </c>
      <c r="I381" s="65"/>
    </row>
    <row r="382" spans="1:9" ht="16.8" thickTop="1" thickBot="1" x14ac:dyDescent="0.35">
      <c r="A382" s="33" t="s">
        <v>759</v>
      </c>
      <c r="B382" s="40">
        <v>23</v>
      </c>
      <c r="C382" s="33" t="s">
        <v>760</v>
      </c>
      <c r="D382" s="69">
        <v>7</v>
      </c>
      <c r="E382" s="69">
        <v>2</v>
      </c>
      <c r="F382" s="51">
        <f t="shared" si="6"/>
        <v>9</v>
      </c>
      <c r="G382" s="56">
        <v>17</v>
      </c>
      <c r="H382" s="66">
        <v>0</v>
      </c>
      <c r="I382" s="65"/>
    </row>
    <row r="383" spans="1:9" ht="16.8" thickTop="1" thickBot="1" x14ac:dyDescent="0.35">
      <c r="A383" s="33" t="s">
        <v>761</v>
      </c>
      <c r="B383" s="40">
        <v>15</v>
      </c>
      <c r="C383" s="33" t="s">
        <v>762</v>
      </c>
      <c r="D383" s="69">
        <v>14</v>
      </c>
      <c r="E383" s="69">
        <v>1</v>
      </c>
      <c r="F383" s="51">
        <f t="shared" si="6"/>
        <v>15</v>
      </c>
      <c r="G383" s="56">
        <v>30</v>
      </c>
      <c r="H383" s="66">
        <v>0</v>
      </c>
      <c r="I383" s="65"/>
    </row>
    <row r="384" spans="1:9" ht="16.8" thickTop="1" thickBot="1" x14ac:dyDescent="0.35">
      <c r="A384" s="33" t="s">
        <v>763</v>
      </c>
      <c r="B384" s="40">
        <v>8</v>
      </c>
      <c r="C384" s="33" t="s">
        <v>764</v>
      </c>
      <c r="D384" s="69">
        <v>24</v>
      </c>
      <c r="E384" s="69">
        <v>0</v>
      </c>
      <c r="F384" s="51">
        <f t="shared" si="6"/>
        <v>24</v>
      </c>
      <c r="G384" s="56">
        <v>28</v>
      </c>
      <c r="H384" s="66">
        <v>1</v>
      </c>
      <c r="I384" s="65"/>
    </row>
    <row r="385" spans="1:9" ht="16.8" thickTop="1" thickBot="1" x14ac:dyDescent="0.35">
      <c r="A385" s="33" t="s">
        <v>765</v>
      </c>
      <c r="B385" s="40">
        <v>11</v>
      </c>
      <c r="C385" s="33" t="s">
        <v>766</v>
      </c>
      <c r="D385" s="69">
        <v>0</v>
      </c>
      <c r="E385" s="69">
        <v>0</v>
      </c>
      <c r="F385" s="51">
        <f t="shared" si="6"/>
        <v>0</v>
      </c>
      <c r="G385" s="56">
        <v>16</v>
      </c>
      <c r="H385" s="66">
        <v>0</v>
      </c>
      <c r="I385" s="65"/>
    </row>
    <row r="386" spans="1:9" ht="16.8" thickTop="1" thickBot="1" x14ac:dyDescent="0.35">
      <c r="A386" s="33" t="s">
        <v>767</v>
      </c>
      <c r="B386" s="40">
        <v>11</v>
      </c>
      <c r="C386" s="33" t="s">
        <v>768</v>
      </c>
      <c r="D386" s="69">
        <v>30</v>
      </c>
      <c r="E386" s="69">
        <v>0</v>
      </c>
      <c r="F386" s="51">
        <f t="shared" si="6"/>
        <v>30</v>
      </c>
      <c r="G386" s="56">
        <v>39</v>
      </c>
      <c r="H386" s="66">
        <v>1</v>
      </c>
      <c r="I386" s="65"/>
    </row>
    <row r="387" spans="1:9" ht="16.8" thickTop="1" thickBot="1" x14ac:dyDescent="0.35">
      <c r="A387" s="33" t="s">
        <v>769</v>
      </c>
      <c r="B387" s="40">
        <v>12</v>
      </c>
      <c r="C387" s="33" t="s">
        <v>770</v>
      </c>
      <c r="D387" s="69">
        <v>96</v>
      </c>
      <c r="E387" s="69">
        <v>7</v>
      </c>
      <c r="F387" s="51">
        <f t="shared" si="6"/>
        <v>103</v>
      </c>
      <c r="G387" s="56">
        <v>189</v>
      </c>
      <c r="H387" s="66">
        <v>6</v>
      </c>
      <c r="I387" s="65"/>
    </row>
    <row r="388" spans="1:9" ht="16.8" thickTop="1" thickBot="1" x14ac:dyDescent="0.35">
      <c r="A388" s="33" t="s">
        <v>771</v>
      </c>
      <c r="B388" s="40">
        <v>17</v>
      </c>
      <c r="C388" s="33" t="s">
        <v>772</v>
      </c>
      <c r="D388" s="69">
        <v>46</v>
      </c>
      <c r="E388" s="69">
        <v>1</v>
      </c>
      <c r="F388" s="51">
        <f t="shared" si="6"/>
        <v>47</v>
      </c>
      <c r="G388" s="56">
        <v>57</v>
      </c>
      <c r="H388" s="66">
        <v>1</v>
      </c>
      <c r="I388" s="65"/>
    </row>
    <row r="389" spans="1:9" ht="16.8" thickTop="1" thickBot="1" x14ac:dyDescent="0.35">
      <c r="A389" s="33" t="s">
        <v>773</v>
      </c>
      <c r="B389" s="40">
        <v>13</v>
      </c>
      <c r="C389" s="33" t="s">
        <v>774</v>
      </c>
      <c r="D389" s="69">
        <v>27</v>
      </c>
      <c r="E389" s="69">
        <v>0</v>
      </c>
      <c r="F389" s="51">
        <f t="shared" si="6"/>
        <v>27</v>
      </c>
      <c r="G389" s="56">
        <v>32</v>
      </c>
      <c r="H389" s="66">
        <v>0</v>
      </c>
      <c r="I389" s="65"/>
    </row>
    <row r="390" spans="1:9" ht="16.8" thickTop="1" thickBot="1" x14ac:dyDescent="0.35">
      <c r="A390" s="33" t="s">
        <v>775</v>
      </c>
      <c r="B390" s="40">
        <v>23</v>
      </c>
      <c r="C390" s="33" t="s">
        <v>776</v>
      </c>
      <c r="D390" s="69">
        <v>103</v>
      </c>
      <c r="E390" s="69">
        <v>9</v>
      </c>
      <c r="F390" s="51">
        <f t="shared" si="6"/>
        <v>112</v>
      </c>
      <c r="G390" s="56">
        <v>150</v>
      </c>
      <c r="H390" s="66">
        <v>1</v>
      </c>
      <c r="I390" s="65"/>
    </row>
    <row r="391" spans="1:9" ht="16.8" thickTop="1" thickBot="1" x14ac:dyDescent="0.35">
      <c r="A391" s="33" t="s">
        <v>777</v>
      </c>
      <c r="B391" s="40">
        <v>11</v>
      </c>
      <c r="C391" s="33" t="s">
        <v>778</v>
      </c>
      <c r="D391" s="69">
        <v>7</v>
      </c>
      <c r="E391" s="69">
        <v>0</v>
      </c>
      <c r="F391" s="51">
        <f t="shared" si="6"/>
        <v>7</v>
      </c>
      <c r="G391" s="56">
        <v>13</v>
      </c>
      <c r="H391" s="66">
        <v>2</v>
      </c>
      <c r="I391" s="65"/>
    </row>
    <row r="392" spans="1:9" ht="16.8" thickTop="1" thickBot="1" x14ac:dyDescent="0.35">
      <c r="A392" s="33" t="s">
        <v>779</v>
      </c>
      <c r="B392" s="40">
        <v>15</v>
      </c>
      <c r="C392" s="33" t="s">
        <v>780</v>
      </c>
      <c r="D392" s="69">
        <v>29</v>
      </c>
      <c r="E392" s="69">
        <v>1</v>
      </c>
      <c r="F392" s="51">
        <f t="shared" si="6"/>
        <v>30</v>
      </c>
      <c r="G392" s="56">
        <v>43</v>
      </c>
      <c r="H392" s="66">
        <v>0</v>
      </c>
      <c r="I392" s="65"/>
    </row>
    <row r="393" spans="1:9" ht="16.8" thickTop="1" thickBot="1" x14ac:dyDescent="0.35">
      <c r="A393" s="33" t="s">
        <v>781</v>
      </c>
      <c r="B393" s="40">
        <v>16</v>
      </c>
      <c r="C393" s="33" t="s">
        <v>782</v>
      </c>
      <c r="D393" s="69">
        <v>6</v>
      </c>
      <c r="E393" s="69">
        <v>1</v>
      </c>
      <c r="F393" s="51">
        <f t="shared" si="6"/>
        <v>7</v>
      </c>
      <c r="G393" s="56">
        <v>24</v>
      </c>
      <c r="H393" s="66">
        <v>0</v>
      </c>
      <c r="I393" s="65"/>
    </row>
    <row r="394" spans="1:9" ht="16.8" thickTop="1" thickBot="1" x14ac:dyDescent="0.35">
      <c r="A394" s="33" t="s">
        <v>783</v>
      </c>
      <c r="B394" s="40">
        <v>3</v>
      </c>
      <c r="C394" s="33" t="s">
        <v>784</v>
      </c>
      <c r="D394" s="69">
        <v>4</v>
      </c>
      <c r="E394" s="69">
        <v>0</v>
      </c>
      <c r="F394" s="51">
        <f t="shared" si="6"/>
        <v>4</v>
      </c>
      <c r="G394" s="56">
        <v>7</v>
      </c>
      <c r="H394" s="66">
        <v>0</v>
      </c>
      <c r="I394" s="65"/>
    </row>
    <row r="395" spans="1:9" ht="16.8" thickTop="1" thickBot="1" x14ac:dyDescent="0.35">
      <c r="A395" s="33" t="s">
        <v>785</v>
      </c>
      <c r="B395" s="40">
        <v>23</v>
      </c>
      <c r="C395" s="33" t="s">
        <v>786</v>
      </c>
      <c r="D395" s="69">
        <v>71</v>
      </c>
      <c r="E395" s="69">
        <v>0</v>
      </c>
      <c r="F395" s="51">
        <f t="shared" si="6"/>
        <v>71</v>
      </c>
      <c r="G395" s="56">
        <v>77</v>
      </c>
      <c r="H395" s="66">
        <v>4</v>
      </c>
      <c r="I395" s="65"/>
    </row>
    <row r="396" spans="1:9" ht="16.8" thickTop="1" thickBot="1" x14ac:dyDescent="0.35">
      <c r="A396" s="33" t="s">
        <v>787</v>
      </c>
      <c r="B396" s="40">
        <v>16</v>
      </c>
      <c r="C396" s="33" t="s">
        <v>788</v>
      </c>
      <c r="D396" s="69">
        <v>10</v>
      </c>
      <c r="E396" s="69">
        <v>1</v>
      </c>
      <c r="F396" s="51">
        <f t="shared" si="6"/>
        <v>11</v>
      </c>
      <c r="G396" s="56">
        <v>13</v>
      </c>
      <c r="H396" s="66">
        <v>0</v>
      </c>
      <c r="I396" s="65"/>
    </row>
    <row r="397" spans="1:9" ht="16.8" thickTop="1" thickBot="1" x14ac:dyDescent="0.35">
      <c r="A397" s="33" t="s">
        <v>789</v>
      </c>
      <c r="B397" s="40">
        <v>17</v>
      </c>
      <c r="C397" s="33" t="s">
        <v>790</v>
      </c>
      <c r="D397" s="69">
        <v>17</v>
      </c>
      <c r="E397" s="69">
        <v>0</v>
      </c>
      <c r="F397" s="51">
        <f t="shared" si="6"/>
        <v>17</v>
      </c>
      <c r="G397" s="56">
        <v>18</v>
      </c>
      <c r="H397" s="66">
        <v>0</v>
      </c>
      <c r="I397" s="65"/>
    </row>
    <row r="398" spans="1:9" ht="16.8" thickTop="1" thickBot="1" x14ac:dyDescent="0.35">
      <c r="A398" s="33" t="s">
        <v>791</v>
      </c>
      <c r="B398" s="40">
        <v>22</v>
      </c>
      <c r="C398" s="33" t="s">
        <v>792</v>
      </c>
      <c r="D398" s="69">
        <v>23</v>
      </c>
      <c r="E398" s="69">
        <v>2</v>
      </c>
      <c r="F398" s="51">
        <f t="shared" si="6"/>
        <v>25</v>
      </c>
      <c r="G398" s="56">
        <v>36</v>
      </c>
      <c r="H398" s="66">
        <v>4</v>
      </c>
      <c r="I398" s="65"/>
    </row>
    <row r="399" spans="1:9" ht="16.8" thickTop="1" thickBot="1" x14ac:dyDescent="0.35">
      <c r="A399" s="33" t="s">
        <v>793</v>
      </c>
      <c r="B399" s="40">
        <v>5</v>
      </c>
      <c r="C399" s="33" t="s">
        <v>794</v>
      </c>
      <c r="D399" s="69">
        <v>0</v>
      </c>
      <c r="E399" s="69">
        <v>0</v>
      </c>
      <c r="F399" s="51">
        <f t="shared" si="6"/>
        <v>0</v>
      </c>
      <c r="G399" s="56">
        <v>0</v>
      </c>
      <c r="H399" s="66">
        <v>0</v>
      </c>
      <c r="I399" s="65"/>
    </row>
    <row r="400" spans="1:9" ht="16.8" thickTop="1" thickBot="1" x14ac:dyDescent="0.35">
      <c r="A400" s="33" t="s">
        <v>795</v>
      </c>
      <c r="B400" s="40">
        <v>11</v>
      </c>
      <c r="C400" s="33" t="s">
        <v>796</v>
      </c>
      <c r="D400" s="69">
        <v>8</v>
      </c>
      <c r="E400" s="69">
        <v>0</v>
      </c>
      <c r="F400" s="51">
        <f t="shared" si="6"/>
        <v>8</v>
      </c>
      <c r="G400" s="56">
        <v>13</v>
      </c>
      <c r="H400" s="66">
        <v>1</v>
      </c>
      <c r="I400" s="65"/>
    </row>
    <row r="401" spans="1:9" ht="16.8" thickTop="1" thickBot="1" x14ac:dyDescent="0.35">
      <c r="A401" s="33" t="s">
        <v>797</v>
      </c>
      <c r="B401" s="40">
        <v>16</v>
      </c>
      <c r="C401" s="33" t="s">
        <v>798</v>
      </c>
      <c r="D401" s="69">
        <v>45</v>
      </c>
      <c r="E401" s="69">
        <v>5</v>
      </c>
      <c r="F401" s="51">
        <f t="shared" si="6"/>
        <v>50</v>
      </c>
      <c r="G401" s="56">
        <v>48</v>
      </c>
      <c r="H401" s="66">
        <v>5</v>
      </c>
      <c r="I401" s="65"/>
    </row>
    <row r="402" spans="1:9" ht="16.8" thickTop="1" thickBot="1" x14ac:dyDescent="0.35">
      <c r="A402" s="33" t="s">
        <v>799</v>
      </c>
      <c r="B402" s="40">
        <v>21</v>
      </c>
      <c r="C402" s="33" t="s">
        <v>800</v>
      </c>
      <c r="D402" s="69">
        <v>32</v>
      </c>
      <c r="E402" s="69">
        <v>2</v>
      </c>
      <c r="F402" s="51">
        <f t="shared" ref="F402:F410" si="7">SUM(D402:E402)</f>
        <v>34</v>
      </c>
      <c r="G402" s="56">
        <v>83</v>
      </c>
      <c r="H402" s="66">
        <v>1</v>
      </c>
      <c r="I402" s="65"/>
    </row>
    <row r="403" spans="1:9" ht="16.8" thickTop="1" thickBot="1" x14ac:dyDescent="0.35">
      <c r="A403" s="33" t="s">
        <v>801</v>
      </c>
      <c r="B403" s="40">
        <v>5</v>
      </c>
      <c r="C403" s="33" t="s">
        <v>802</v>
      </c>
      <c r="D403" s="69">
        <v>27</v>
      </c>
      <c r="E403" s="69">
        <v>4</v>
      </c>
      <c r="F403" s="51">
        <f t="shared" si="7"/>
        <v>31</v>
      </c>
      <c r="G403" s="56">
        <v>49</v>
      </c>
      <c r="H403" s="66">
        <v>3</v>
      </c>
      <c r="I403" s="65"/>
    </row>
    <row r="404" spans="1:9" ht="16.8" thickTop="1" thickBot="1" x14ac:dyDescent="0.35">
      <c r="A404" s="33" t="s">
        <v>803</v>
      </c>
      <c r="B404" s="40">
        <v>11</v>
      </c>
      <c r="C404" s="33" t="s">
        <v>804</v>
      </c>
      <c r="D404" s="69">
        <v>0</v>
      </c>
      <c r="E404" s="69">
        <v>0</v>
      </c>
      <c r="F404" s="51">
        <f t="shared" si="7"/>
        <v>0</v>
      </c>
      <c r="G404" s="56">
        <v>12</v>
      </c>
      <c r="H404" s="66">
        <v>0</v>
      </c>
      <c r="I404" s="65"/>
    </row>
    <row r="405" spans="1:9" ht="16.8" thickTop="1" thickBot="1" x14ac:dyDescent="0.35">
      <c r="A405" s="33" t="s">
        <v>805</v>
      </c>
      <c r="B405" s="40">
        <v>25</v>
      </c>
      <c r="C405" s="33" t="s">
        <v>806</v>
      </c>
      <c r="D405" s="69">
        <v>25</v>
      </c>
      <c r="E405" s="69">
        <v>1</v>
      </c>
      <c r="F405" s="51">
        <f t="shared" si="7"/>
        <v>26</v>
      </c>
      <c r="G405" s="56">
        <v>51</v>
      </c>
      <c r="H405" s="66">
        <v>0</v>
      </c>
      <c r="I405" s="65"/>
    </row>
    <row r="406" spans="1:9" ht="16.8" thickTop="1" thickBot="1" x14ac:dyDescent="0.35">
      <c r="A406" s="33" t="s">
        <v>807</v>
      </c>
      <c r="B406" s="40">
        <v>11</v>
      </c>
      <c r="C406" s="33" t="s">
        <v>808</v>
      </c>
      <c r="D406" s="69">
        <v>50</v>
      </c>
      <c r="E406" s="69">
        <v>4</v>
      </c>
      <c r="F406" s="51">
        <f t="shared" si="7"/>
        <v>54</v>
      </c>
      <c r="G406" s="56">
        <v>74</v>
      </c>
      <c r="H406" s="66">
        <v>1</v>
      </c>
      <c r="I406" s="65"/>
    </row>
    <row r="407" spans="1:9" ht="16.8" thickTop="1" thickBot="1" x14ac:dyDescent="0.35">
      <c r="A407" s="33" t="s">
        <v>1063</v>
      </c>
      <c r="B407" s="40">
        <v>9</v>
      </c>
      <c r="C407" s="33" t="s">
        <v>1064</v>
      </c>
      <c r="D407" s="69">
        <v>3</v>
      </c>
      <c r="E407" s="69">
        <v>0</v>
      </c>
      <c r="F407" s="51">
        <f t="shared" ref="F407" si="8">SUM(D407:E407)</f>
        <v>3</v>
      </c>
      <c r="G407" s="56">
        <v>13</v>
      </c>
      <c r="H407" s="66">
        <v>0</v>
      </c>
      <c r="I407" s="65"/>
    </row>
    <row r="408" spans="1:9" ht="16.8" thickTop="1" thickBot="1" x14ac:dyDescent="0.35">
      <c r="A408" s="33" t="s">
        <v>809</v>
      </c>
      <c r="B408" s="40">
        <v>3</v>
      </c>
      <c r="C408" s="33" t="s">
        <v>810</v>
      </c>
      <c r="D408" s="69">
        <v>0</v>
      </c>
      <c r="E408" s="69">
        <v>0</v>
      </c>
      <c r="F408" s="51">
        <f t="shared" si="7"/>
        <v>0</v>
      </c>
      <c r="G408" s="56">
        <v>2</v>
      </c>
      <c r="H408" s="66">
        <v>0</v>
      </c>
      <c r="I408" s="65"/>
    </row>
    <row r="409" spans="1:9" ht="16.8" thickTop="1" thickBot="1" x14ac:dyDescent="0.35">
      <c r="A409" s="33" t="s">
        <v>811</v>
      </c>
      <c r="B409" s="40">
        <v>22</v>
      </c>
      <c r="C409" s="33" t="s">
        <v>812</v>
      </c>
      <c r="D409" s="69">
        <v>0</v>
      </c>
      <c r="E409" s="69">
        <v>0</v>
      </c>
      <c r="F409" s="51">
        <f t="shared" si="7"/>
        <v>0</v>
      </c>
      <c r="G409" s="56">
        <v>21</v>
      </c>
      <c r="H409" s="66">
        <v>0</v>
      </c>
      <c r="I409" s="65"/>
    </row>
    <row r="410" spans="1:9" ht="16.8" thickTop="1" thickBot="1" x14ac:dyDescent="0.35">
      <c r="A410" s="33" t="s">
        <v>1058</v>
      </c>
      <c r="B410" s="40">
        <v>3</v>
      </c>
      <c r="C410" s="33" t="s">
        <v>1059</v>
      </c>
      <c r="D410" s="69">
        <v>21</v>
      </c>
      <c r="E410" s="69">
        <v>7</v>
      </c>
      <c r="F410" s="51">
        <f t="shared" si="7"/>
        <v>28</v>
      </c>
      <c r="G410" s="56">
        <v>34</v>
      </c>
      <c r="H410" s="66">
        <v>0</v>
      </c>
      <c r="I410" s="58"/>
    </row>
    <row r="411" spans="1:9" ht="16.8" thickTop="1" thickBot="1" x14ac:dyDescent="0.35">
      <c r="A411" s="33" t="s">
        <v>813</v>
      </c>
      <c r="B411" s="40"/>
      <c r="C411" s="33" t="s">
        <v>814</v>
      </c>
      <c r="D411" s="69">
        <v>396</v>
      </c>
      <c r="E411" s="69">
        <v>1</v>
      </c>
      <c r="F411" s="51">
        <f>SUM(D411:E411)</f>
        <v>397</v>
      </c>
      <c r="G411" s="56">
        <v>414</v>
      </c>
      <c r="H411" s="66">
        <v>134</v>
      </c>
    </row>
    <row r="412" spans="1:9" ht="16.2" thickBot="1" x14ac:dyDescent="0.35">
      <c r="A412" s="36"/>
      <c r="B412" s="39"/>
      <c r="C412" s="48" t="s">
        <v>5</v>
      </c>
      <c r="D412" s="32">
        <f>SUM(D4:D411)</f>
        <v>10395</v>
      </c>
      <c r="E412" s="32">
        <f>SUM(E4:E411)</f>
        <v>776</v>
      </c>
      <c r="F412" s="32">
        <f>SUM(F4:F411)</f>
        <v>11171</v>
      </c>
    </row>
    <row r="414" spans="1:9" x14ac:dyDescent="0.3">
      <c r="F414" s="37"/>
    </row>
  </sheetData>
  <sheetProtection algorithmName="SHA-512" hashValue="S+MmtwmlhG3ybLvG20olV03IAQuju4j1R45nWwznY5gSEGDGGshE8iBkhImcniq4ZGoHYnZ1kq9isszfJpDkzw==" saltValue="gJ/LXRLj3RHYE+5KRuMA/Q==" spinCount="100000" sheet="1" selectLockedCells="1"/>
  <sortState xmlns:xlrd2="http://schemas.microsoft.com/office/spreadsheetml/2017/richdata2" ref="A5:F408">
    <sortCondition ref="A5:A408"/>
  </sortState>
  <mergeCells count="1">
    <mergeCell ref="A1:G1"/>
  </mergeCells>
  <phoneticPr fontId="2" type="noConversion"/>
  <conditionalFormatting sqref="F1:G411 G412 F413:G1048576">
    <cfRule type="expression" dxfId="25" priority="4">
      <formula>#REF!&gt;$A:$G</formula>
    </cfRule>
    <cfRule type="expression" dxfId="24" priority="5">
      <formula>$A:$G&lt;#REF!</formula>
    </cfRule>
    <cfRule type="expression" dxfId="23" priority="6">
      <formula>$F$4&lt;&gt;#REF!</formula>
    </cfRule>
  </conditionalFormatting>
  <printOptions headings="1" gridLines="1"/>
  <pageMargins left="0.114583333333333" right="0.2" top="0.75" bottom="0.75" header="0.3" footer="0.3"/>
  <pageSetup scale="90" fitToHeight="0" orientation="portrait" r:id="rId1"/>
  <headerFooter>
    <oddHeader>&amp;CAmerican Legion Auxiliary
Department of Illinois
2025 Unit Paid Membership Totals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2"/>
  <sheetViews>
    <sheetView zoomScaleNormal="100" workbookViewId="0">
      <selection activeCell="C3" sqref="C3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</v>
      </c>
      <c r="B3" s="10" t="s">
        <v>834</v>
      </c>
      <c r="C3" s="41"/>
      <c r="D3" s="16">
        <f>'Unit Totals'!D7</f>
        <v>15</v>
      </c>
      <c r="E3" s="16">
        <f>'Unit Totals'!E7</f>
        <v>0</v>
      </c>
      <c r="F3" s="16">
        <f t="shared" ref="F3:F36" si="0">SUM(D3:E3)</f>
        <v>15</v>
      </c>
      <c r="G3" s="16">
        <f>'Unit Totals'!G7+2</f>
        <v>24</v>
      </c>
      <c r="H3" s="18">
        <f t="shared" ref="H3:H38" si="1">F3/G3</f>
        <v>0.625</v>
      </c>
      <c r="I3" s="16">
        <f>'Unit Totals'!H7</f>
        <v>2</v>
      </c>
    </row>
    <row r="4" spans="1:9" x14ac:dyDescent="0.35">
      <c r="A4" s="14">
        <v>13</v>
      </c>
      <c r="B4" s="10" t="s">
        <v>835</v>
      </c>
      <c r="C4" s="41"/>
      <c r="D4" s="16">
        <f>'Unit Totals'!D12</f>
        <v>82</v>
      </c>
      <c r="E4" s="16">
        <f>'Unit Totals'!E12</f>
        <v>4</v>
      </c>
      <c r="F4" s="16">
        <f t="shared" si="0"/>
        <v>86</v>
      </c>
      <c r="G4" s="16">
        <f>'Unit Totals'!G12+2</f>
        <v>119</v>
      </c>
      <c r="H4" s="18">
        <f t="shared" si="1"/>
        <v>0.72268907563025209</v>
      </c>
      <c r="I4" s="16">
        <f>'Unit Totals'!H12</f>
        <v>1</v>
      </c>
    </row>
    <row r="5" spans="1:9" x14ac:dyDescent="0.35">
      <c r="A5" s="14">
        <v>18</v>
      </c>
      <c r="B5" s="10" t="s">
        <v>836</v>
      </c>
      <c r="C5" s="41"/>
      <c r="D5" s="16">
        <f>'Unit Totals'!D16</f>
        <v>108</v>
      </c>
      <c r="E5" s="16">
        <f>'Unit Totals'!E16</f>
        <v>4</v>
      </c>
      <c r="F5" s="16">
        <f t="shared" si="0"/>
        <v>112</v>
      </c>
      <c r="G5" s="16">
        <f>'Unit Totals'!G16+2</f>
        <v>182</v>
      </c>
      <c r="H5" s="18">
        <f t="shared" si="1"/>
        <v>0.61538461538461542</v>
      </c>
      <c r="I5" s="16">
        <f>'Unit Totals'!H16</f>
        <v>8</v>
      </c>
    </row>
    <row r="6" spans="1:9" x14ac:dyDescent="0.35">
      <c r="A6" s="14">
        <v>52</v>
      </c>
      <c r="B6" s="10" t="s">
        <v>68</v>
      </c>
      <c r="C6" s="41">
        <v>44154</v>
      </c>
      <c r="D6" s="16">
        <f>'Unit Totals'!D34</f>
        <v>29</v>
      </c>
      <c r="E6" s="16">
        <f>'Unit Totals'!E34</f>
        <v>2</v>
      </c>
      <c r="F6" s="16">
        <f t="shared" si="0"/>
        <v>31</v>
      </c>
      <c r="G6" s="16">
        <f>'Unit Totals'!G34+2</f>
        <v>31</v>
      </c>
      <c r="H6" s="18">
        <f t="shared" si="1"/>
        <v>1</v>
      </c>
      <c r="I6" s="16">
        <f>'Unit Totals'!H34</f>
        <v>0</v>
      </c>
    </row>
    <row r="7" spans="1:9" x14ac:dyDescent="0.35">
      <c r="A7" s="14">
        <v>57</v>
      </c>
      <c r="B7" s="10" t="s">
        <v>74</v>
      </c>
      <c r="C7" s="41"/>
      <c r="D7" s="16">
        <f>'Unit Totals'!D37</f>
        <v>111</v>
      </c>
      <c r="E7" s="16">
        <f>'Unit Totals'!E37</f>
        <v>2</v>
      </c>
      <c r="F7" s="16">
        <f t="shared" si="0"/>
        <v>113</v>
      </c>
      <c r="G7" s="16">
        <f>'Unit Totals'!G37+2</f>
        <v>137</v>
      </c>
      <c r="H7" s="18">
        <f t="shared" si="1"/>
        <v>0.82481751824817517</v>
      </c>
      <c r="I7" s="16">
        <f>'Unit Totals'!H37</f>
        <v>0</v>
      </c>
    </row>
    <row r="8" spans="1:9" x14ac:dyDescent="0.35">
      <c r="A8" s="14">
        <v>75</v>
      </c>
      <c r="B8" s="10" t="s">
        <v>837</v>
      </c>
      <c r="C8" s="41"/>
      <c r="D8" s="16">
        <f>'Unit Totals'!D45</f>
        <v>6</v>
      </c>
      <c r="E8" s="16">
        <f>'Unit Totals'!E45</f>
        <v>0</v>
      </c>
      <c r="F8" s="16">
        <f t="shared" si="0"/>
        <v>6</v>
      </c>
      <c r="G8" s="16">
        <f>'Unit Totals'!G45+2</f>
        <v>10</v>
      </c>
      <c r="H8" s="18">
        <f t="shared" si="1"/>
        <v>0.6</v>
      </c>
      <c r="I8" s="16">
        <f>'Unit Totals'!H45</f>
        <v>4</v>
      </c>
    </row>
    <row r="9" spans="1:9" x14ac:dyDescent="0.35">
      <c r="A9" s="14">
        <v>76</v>
      </c>
      <c r="B9" s="10" t="s">
        <v>838</v>
      </c>
      <c r="C9" s="41"/>
      <c r="D9" s="16">
        <f>'Unit Totals'!D46</f>
        <v>57</v>
      </c>
      <c r="E9" s="16">
        <f>'Unit Totals'!E46</f>
        <v>2</v>
      </c>
      <c r="F9" s="16">
        <f t="shared" si="0"/>
        <v>59</v>
      </c>
      <c r="G9" s="16">
        <f>'Unit Totals'!G46+2</f>
        <v>61</v>
      </c>
      <c r="H9" s="18">
        <f t="shared" si="1"/>
        <v>0.96721311475409832</v>
      </c>
      <c r="I9" s="16">
        <f>'Unit Totals'!H46</f>
        <v>47</v>
      </c>
    </row>
    <row r="10" spans="1:9" x14ac:dyDescent="0.35">
      <c r="A10" s="14">
        <v>80</v>
      </c>
      <c r="B10" s="10" t="s">
        <v>839</v>
      </c>
      <c r="C10" s="41"/>
      <c r="D10" s="16">
        <f>'Unit Totals'!D49</f>
        <v>37</v>
      </c>
      <c r="E10" s="16">
        <f>'Unit Totals'!E49</f>
        <v>5</v>
      </c>
      <c r="F10" s="16">
        <f t="shared" si="0"/>
        <v>42</v>
      </c>
      <c r="G10" s="16">
        <f>'Unit Totals'!G49+2</f>
        <v>53</v>
      </c>
      <c r="H10" s="18">
        <f t="shared" si="1"/>
        <v>0.79245283018867929</v>
      </c>
      <c r="I10" s="16">
        <f>'Unit Totals'!H49</f>
        <v>3</v>
      </c>
    </row>
    <row r="11" spans="1:9" x14ac:dyDescent="0.35">
      <c r="A11" s="14">
        <v>84</v>
      </c>
      <c r="B11" s="10" t="s">
        <v>840</v>
      </c>
      <c r="C11" s="41"/>
      <c r="D11" s="16">
        <f>'Unit Totals'!D52</f>
        <v>1</v>
      </c>
      <c r="E11" s="16">
        <f>'Unit Totals'!E52</f>
        <v>0</v>
      </c>
      <c r="F11" s="16">
        <f t="shared" si="0"/>
        <v>1</v>
      </c>
      <c r="G11" s="16">
        <f>'Unit Totals'!G52+2</f>
        <v>23</v>
      </c>
      <c r="H11" s="18">
        <f t="shared" si="1"/>
        <v>4.3478260869565216E-2</v>
      </c>
      <c r="I11" s="16">
        <f>'Unit Totals'!H52</f>
        <v>0</v>
      </c>
    </row>
    <row r="12" spans="1:9" x14ac:dyDescent="0.35">
      <c r="A12" s="14">
        <v>187</v>
      </c>
      <c r="B12" s="10" t="s">
        <v>841</v>
      </c>
      <c r="C12" s="41"/>
      <c r="D12" s="16">
        <f>'Unit Totals'!D94</f>
        <v>75</v>
      </c>
      <c r="E12" s="16">
        <f>'Unit Totals'!E94</f>
        <v>11</v>
      </c>
      <c r="F12" s="16">
        <f t="shared" si="0"/>
        <v>86</v>
      </c>
      <c r="G12" s="16">
        <f>'Unit Totals'!G94+2</f>
        <v>123</v>
      </c>
      <c r="H12" s="18">
        <f t="shared" si="1"/>
        <v>0.69918699186991873</v>
      </c>
      <c r="I12" s="16">
        <f>'Unit Totals'!H94</f>
        <v>4</v>
      </c>
    </row>
    <row r="13" spans="1:9" x14ac:dyDescent="0.35">
      <c r="A13" s="14">
        <v>191</v>
      </c>
      <c r="B13" s="10" t="s">
        <v>842</v>
      </c>
      <c r="C13" s="41"/>
      <c r="D13" s="16">
        <f>'Unit Totals'!D96</f>
        <v>13</v>
      </c>
      <c r="E13" s="16">
        <f>'Unit Totals'!E96</f>
        <v>0</v>
      </c>
      <c r="F13" s="16">
        <f t="shared" si="0"/>
        <v>13</v>
      </c>
      <c r="G13" s="16">
        <f>'Unit Totals'!G96+2</f>
        <v>17</v>
      </c>
      <c r="H13" s="18">
        <f t="shared" si="1"/>
        <v>0.76470588235294112</v>
      </c>
      <c r="I13" s="16">
        <f>'Unit Totals'!H96</f>
        <v>0</v>
      </c>
    </row>
    <row r="14" spans="1:9" x14ac:dyDescent="0.35">
      <c r="A14" s="14">
        <v>192</v>
      </c>
      <c r="B14" s="10" t="s">
        <v>843</v>
      </c>
      <c r="C14" s="41"/>
      <c r="D14" s="16">
        <f>'Unit Totals'!D97</f>
        <v>16</v>
      </c>
      <c r="E14" s="16">
        <f>'Unit Totals'!E97</f>
        <v>2</v>
      </c>
      <c r="F14" s="16">
        <f t="shared" si="0"/>
        <v>18</v>
      </c>
      <c r="G14" s="16">
        <f>'Unit Totals'!G97+2</f>
        <v>53</v>
      </c>
      <c r="H14" s="18">
        <f t="shared" si="1"/>
        <v>0.33962264150943394</v>
      </c>
      <c r="I14" s="16">
        <f>'Unit Totals'!H97</f>
        <v>1</v>
      </c>
    </row>
    <row r="15" spans="1:9" x14ac:dyDescent="0.35">
      <c r="A15" s="14">
        <v>250</v>
      </c>
      <c r="B15" s="10" t="s">
        <v>241</v>
      </c>
      <c r="C15" s="41"/>
      <c r="D15" s="16">
        <f>'Unit Totals'!D120</f>
        <v>16</v>
      </c>
      <c r="E15" s="16">
        <f>'Unit Totals'!E120</f>
        <v>4</v>
      </c>
      <c r="F15" s="16">
        <f t="shared" si="0"/>
        <v>20</v>
      </c>
      <c r="G15" s="16">
        <f>'Unit Totals'!G120+2</f>
        <v>32</v>
      </c>
      <c r="H15" s="18">
        <f t="shared" si="1"/>
        <v>0.625</v>
      </c>
      <c r="I15" s="16">
        <f>'Unit Totals'!H120</f>
        <v>0</v>
      </c>
    </row>
    <row r="16" spans="1:9" x14ac:dyDescent="0.35">
      <c r="A16" s="14">
        <v>253</v>
      </c>
      <c r="B16" s="10" t="s">
        <v>844</v>
      </c>
      <c r="C16" s="41"/>
      <c r="D16" s="16">
        <f>'Unit Totals'!D122</f>
        <v>18</v>
      </c>
      <c r="E16" s="16">
        <f>'Unit Totals'!E122</f>
        <v>2</v>
      </c>
      <c r="F16" s="16">
        <f t="shared" si="0"/>
        <v>20</v>
      </c>
      <c r="G16" s="16">
        <f>'Unit Totals'!G122+2</f>
        <v>27</v>
      </c>
      <c r="H16" s="18">
        <f t="shared" si="1"/>
        <v>0.7407407407407407</v>
      </c>
      <c r="I16" s="16">
        <f>'Unit Totals'!H122</f>
        <v>2</v>
      </c>
    </row>
    <row r="17" spans="1:9" x14ac:dyDescent="0.35">
      <c r="A17" s="14">
        <v>300</v>
      </c>
      <c r="B17" s="10" t="s">
        <v>289</v>
      </c>
      <c r="C17" s="41"/>
      <c r="D17" s="16">
        <f>'Unit Totals'!D144</f>
        <v>12</v>
      </c>
      <c r="E17" s="16">
        <f>'Unit Totals'!E144</f>
        <v>0</v>
      </c>
      <c r="F17" s="16">
        <f t="shared" si="0"/>
        <v>12</v>
      </c>
      <c r="G17" s="16">
        <f>'Unit Totals'!G144+2</f>
        <v>26</v>
      </c>
      <c r="H17" s="18">
        <f t="shared" si="1"/>
        <v>0.46153846153846156</v>
      </c>
      <c r="I17" s="16">
        <f>'Unit Totals'!H144</f>
        <v>0</v>
      </c>
    </row>
    <row r="18" spans="1:9" x14ac:dyDescent="0.35">
      <c r="A18" s="14">
        <v>342</v>
      </c>
      <c r="B18" s="10" t="s">
        <v>317</v>
      </c>
      <c r="C18" s="41"/>
      <c r="D18" s="16">
        <f>'Unit Totals'!D158</f>
        <v>14</v>
      </c>
      <c r="E18" s="16">
        <f>'Unit Totals'!E158</f>
        <v>3</v>
      </c>
      <c r="F18" s="16">
        <f t="shared" si="0"/>
        <v>17</v>
      </c>
      <c r="G18" s="16">
        <f>'Unit Totals'!G158+2</f>
        <v>34</v>
      </c>
      <c r="H18" s="18">
        <f t="shared" si="1"/>
        <v>0.5</v>
      </c>
      <c r="I18" s="16">
        <f>'Unit Totals'!H158</f>
        <v>0</v>
      </c>
    </row>
    <row r="19" spans="1:9" x14ac:dyDescent="0.35">
      <c r="A19" s="14">
        <v>391</v>
      </c>
      <c r="B19" s="10" t="s">
        <v>350</v>
      </c>
      <c r="C19" s="41"/>
      <c r="D19" s="16">
        <f>'Unit Totals'!D175</f>
        <v>12</v>
      </c>
      <c r="E19" s="16">
        <f>'Unit Totals'!E175</f>
        <v>0</v>
      </c>
      <c r="F19" s="16">
        <f>SUM(D19:E19)</f>
        <v>12</v>
      </c>
      <c r="G19" s="16">
        <f>'Unit Totals'!G175+2</f>
        <v>15</v>
      </c>
      <c r="H19" s="18">
        <f>F19/G19</f>
        <v>0.8</v>
      </c>
      <c r="I19" s="16">
        <f>'Unit Totals'!H175</f>
        <v>0</v>
      </c>
    </row>
    <row r="20" spans="1:9" x14ac:dyDescent="0.35">
      <c r="A20" s="14">
        <v>392</v>
      </c>
      <c r="B20" s="10" t="s">
        <v>352</v>
      </c>
      <c r="C20" s="41"/>
      <c r="D20" s="16">
        <f>'Unit Totals'!D176</f>
        <v>34</v>
      </c>
      <c r="E20" s="16">
        <f>'Unit Totals'!E176</f>
        <v>1</v>
      </c>
      <c r="F20" s="16">
        <f t="shared" si="0"/>
        <v>35</v>
      </c>
      <c r="G20" s="16">
        <f>'Unit Totals'!G176+2</f>
        <v>77</v>
      </c>
      <c r="H20" s="18">
        <f t="shared" si="1"/>
        <v>0.45454545454545453</v>
      </c>
      <c r="I20" s="16">
        <f>'Unit Totals'!H176</f>
        <v>6</v>
      </c>
    </row>
    <row r="21" spans="1:9" x14ac:dyDescent="0.35">
      <c r="A21" s="14">
        <v>491</v>
      </c>
      <c r="B21" s="10" t="s">
        <v>426</v>
      </c>
      <c r="C21" s="41"/>
      <c r="D21" s="16">
        <f>'Unit Totals'!D213</f>
        <v>64</v>
      </c>
      <c r="E21" s="16">
        <f>'Unit Totals'!E213</f>
        <v>3</v>
      </c>
      <c r="F21" s="16">
        <f t="shared" si="0"/>
        <v>67</v>
      </c>
      <c r="G21" s="16">
        <f>'Unit Totals'!G213+2</f>
        <v>122</v>
      </c>
      <c r="H21" s="18">
        <f t="shared" si="1"/>
        <v>0.54918032786885251</v>
      </c>
      <c r="I21" s="16">
        <f>'Unit Totals'!H213</f>
        <v>0</v>
      </c>
    </row>
    <row r="22" spans="1:9" x14ac:dyDescent="0.35">
      <c r="A22" s="14">
        <v>521</v>
      </c>
      <c r="B22" s="10" t="s">
        <v>444</v>
      </c>
      <c r="C22" s="41"/>
      <c r="D22" s="16">
        <f>'Unit Totals'!D222</f>
        <v>21</v>
      </c>
      <c r="E22" s="16">
        <f>'Unit Totals'!E222</f>
        <v>2</v>
      </c>
      <c r="F22" s="16">
        <f t="shared" si="0"/>
        <v>23</v>
      </c>
      <c r="G22" s="16">
        <f>'Unit Totals'!G222+2</f>
        <v>30</v>
      </c>
      <c r="H22" s="18">
        <f t="shared" si="1"/>
        <v>0.76666666666666672</v>
      </c>
      <c r="I22" s="16">
        <f>'Unit Totals'!H222</f>
        <v>1</v>
      </c>
    </row>
    <row r="23" spans="1:9" x14ac:dyDescent="0.35">
      <c r="A23" s="14">
        <v>589</v>
      </c>
      <c r="B23" s="10" t="s">
        <v>492</v>
      </c>
      <c r="C23" s="41"/>
      <c r="D23" s="16">
        <f>'Unit Totals'!D247</f>
        <v>0</v>
      </c>
      <c r="E23" s="16">
        <f>'Unit Totals'!E247</f>
        <v>0</v>
      </c>
      <c r="F23" s="16">
        <f t="shared" si="0"/>
        <v>0</v>
      </c>
      <c r="G23" s="16">
        <f>'Unit Totals'!G247+2</f>
        <v>29</v>
      </c>
      <c r="H23" s="18">
        <f t="shared" si="1"/>
        <v>0</v>
      </c>
      <c r="I23" s="16">
        <f>'Unit Totals'!H247</f>
        <v>0</v>
      </c>
    </row>
    <row r="24" spans="1:9" x14ac:dyDescent="0.35">
      <c r="A24" s="14">
        <v>630</v>
      </c>
      <c r="B24" s="10" t="s">
        <v>522</v>
      </c>
      <c r="C24" s="41"/>
      <c r="D24" s="16">
        <f>'Unit Totals'!D262</f>
        <v>47</v>
      </c>
      <c r="E24" s="16">
        <f>'Unit Totals'!E262</f>
        <v>5</v>
      </c>
      <c r="F24" s="16">
        <f t="shared" si="0"/>
        <v>52</v>
      </c>
      <c r="G24" s="16">
        <f>'Unit Totals'!G262+2</f>
        <v>78</v>
      </c>
      <c r="H24" s="18">
        <f t="shared" si="1"/>
        <v>0.66666666666666663</v>
      </c>
      <c r="I24" s="16">
        <f>'Unit Totals'!H262</f>
        <v>3</v>
      </c>
    </row>
    <row r="25" spans="1:9" x14ac:dyDescent="0.35">
      <c r="A25" s="14">
        <v>673</v>
      </c>
      <c r="B25" s="10" t="s">
        <v>556</v>
      </c>
      <c r="C25" s="41"/>
      <c r="D25" s="16">
        <f>'Unit Totals'!D279</f>
        <v>88</v>
      </c>
      <c r="E25" s="16">
        <f>'Unit Totals'!E279</f>
        <v>0</v>
      </c>
      <c r="F25" s="16">
        <f t="shared" si="0"/>
        <v>88</v>
      </c>
      <c r="G25" s="16">
        <f>'Unit Totals'!G279+2</f>
        <v>110</v>
      </c>
      <c r="H25" s="18">
        <f t="shared" si="1"/>
        <v>0.8</v>
      </c>
      <c r="I25" s="16">
        <f>'Unit Totals'!H279</f>
        <v>2</v>
      </c>
    </row>
    <row r="26" spans="1:9" x14ac:dyDescent="0.35">
      <c r="A26" s="14">
        <v>680</v>
      </c>
      <c r="B26" s="10" t="s">
        <v>845</v>
      </c>
      <c r="C26" s="41"/>
      <c r="D26" s="16">
        <f>'Unit Totals'!D282</f>
        <v>22</v>
      </c>
      <c r="E26" s="16">
        <f>'Unit Totals'!E282</f>
        <v>0</v>
      </c>
      <c r="F26" s="16">
        <f t="shared" si="0"/>
        <v>22</v>
      </c>
      <c r="G26" s="16">
        <f>'Unit Totals'!G282+2</f>
        <v>34</v>
      </c>
      <c r="H26" s="18">
        <f t="shared" si="1"/>
        <v>0.6470588235294118</v>
      </c>
      <c r="I26" s="16">
        <f>'Unit Totals'!H282</f>
        <v>13</v>
      </c>
    </row>
    <row r="27" spans="1:9" x14ac:dyDescent="0.35">
      <c r="A27" s="14">
        <v>798</v>
      </c>
      <c r="B27" s="10" t="s">
        <v>846</v>
      </c>
      <c r="C27" s="41"/>
      <c r="D27" s="16">
        <f>'Unit Totals'!D320</f>
        <v>8</v>
      </c>
      <c r="E27" s="16">
        <f>'Unit Totals'!E320</f>
        <v>0</v>
      </c>
      <c r="F27" s="16">
        <f t="shared" si="0"/>
        <v>8</v>
      </c>
      <c r="G27" s="16">
        <f>'Unit Totals'!G320+2</f>
        <v>11</v>
      </c>
      <c r="H27" s="18">
        <f t="shared" si="1"/>
        <v>0.72727272727272729</v>
      </c>
      <c r="I27" s="16">
        <f>'Unit Totals'!H320</f>
        <v>0</v>
      </c>
    </row>
    <row r="28" spans="1:9" x14ac:dyDescent="0.35">
      <c r="A28" s="14">
        <v>935</v>
      </c>
      <c r="B28" s="10" t="s">
        <v>678</v>
      </c>
      <c r="C28" s="41"/>
      <c r="D28" s="16">
        <f>'Unit Totals'!D340</f>
        <v>21</v>
      </c>
      <c r="E28" s="16">
        <f>'Unit Totals'!E340</f>
        <v>1</v>
      </c>
      <c r="F28" s="16">
        <f t="shared" si="0"/>
        <v>22</v>
      </c>
      <c r="G28" s="16">
        <f>'Unit Totals'!G340+2</f>
        <v>29</v>
      </c>
      <c r="H28" s="18">
        <f t="shared" si="1"/>
        <v>0.75862068965517238</v>
      </c>
      <c r="I28" s="16">
        <f>'Unit Totals'!H340</f>
        <v>0</v>
      </c>
    </row>
    <row r="29" spans="1:9" x14ac:dyDescent="0.35">
      <c r="A29" s="14">
        <v>1080</v>
      </c>
      <c r="B29" s="10" t="s">
        <v>847</v>
      </c>
      <c r="C29" s="41"/>
      <c r="D29" s="16">
        <f>'Unit Totals'!D363</f>
        <v>47</v>
      </c>
      <c r="E29" s="16">
        <f>'Unit Totals'!E363</f>
        <v>0</v>
      </c>
      <c r="F29" s="16">
        <f t="shared" si="0"/>
        <v>47</v>
      </c>
      <c r="G29" s="16">
        <f>'Unit Totals'!G363+2</f>
        <v>93</v>
      </c>
      <c r="H29" s="18">
        <f t="shared" si="1"/>
        <v>0.5053763440860215</v>
      </c>
      <c r="I29" s="16">
        <f>'Unit Totals'!H363</f>
        <v>1</v>
      </c>
    </row>
    <row r="30" spans="1:9" x14ac:dyDescent="0.35">
      <c r="A30" s="14">
        <v>1084</v>
      </c>
      <c r="B30" s="10" t="s">
        <v>848</v>
      </c>
      <c r="C30" s="41"/>
      <c r="D30" s="16">
        <f>'Unit Totals'!D365</f>
        <v>34</v>
      </c>
      <c r="E30" s="16">
        <f>'Unit Totals'!E365</f>
        <v>5</v>
      </c>
      <c r="F30" s="16">
        <f t="shared" si="0"/>
        <v>39</v>
      </c>
      <c r="G30" s="16">
        <f>'Unit Totals'!G365+2</f>
        <v>63</v>
      </c>
      <c r="H30" s="18">
        <f t="shared" si="1"/>
        <v>0.61904761904761907</v>
      </c>
      <c r="I30" s="16">
        <f>'Unit Totals'!H365</f>
        <v>0</v>
      </c>
    </row>
    <row r="31" spans="1:9" x14ac:dyDescent="0.35">
      <c r="A31" s="14">
        <v>1200</v>
      </c>
      <c r="B31" s="10" t="s">
        <v>766</v>
      </c>
      <c r="C31" s="41"/>
      <c r="D31" s="16">
        <f>'Unit Totals'!D385</f>
        <v>0</v>
      </c>
      <c r="E31" s="16">
        <f>'Unit Totals'!E385</f>
        <v>0</v>
      </c>
      <c r="F31" s="16">
        <f t="shared" si="0"/>
        <v>0</v>
      </c>
      <c r="G31" s="16">
        <f>'Unit Totals'!G385+2</f>
        <v>18</v>
      </c>
      <c r="H31" s="18">
        <f t="shared" si="1"/>
        <v>0</v>
      </c>
      <c r="I31" s="16">
        <f>'Unit Totals'!H385</f>
        <v>0</v>
      </c>
    </row>
    <row r="32" spans="1:9" x14ac:dyDescent="0.35">
      <c r="A32" s="14">
        <v>1205</v>
      </c>
      <c r="B32" s="10" t="s">
        <v>849</v>
      </c>
      <c r="C32" s="41"/>
      <c r="D32" s="16">
        <f>'Unit Totals'!D386</f>
        <v>30</v>
      </c>
      <c r="E32" s="16">
        <f>'Unit Totals'!E386</f>
        <v>0</v>
      </c>
      <c r="F32" s="16">
        <f t="shared" si="0"/>
        <v>30</v>
      </c>
      <c r="G32" s="16">
        <f>'Unit Totals'!G386+2</f>
        <v>41</v>
      </c>
      <c r="H32" s="18">
        <f t="shared" si="1"/>
        <v>0.73170731707317072</v>
      </c>
      <c r="I32" s="16">
        <f>'Unit Totals'!H386</f>
        <v>1</v>
      </c>
    </row>
    <row r="33" spans="1:9" x14ac:dyDescent="0.35">
      <c r="A33" s="14">
        <v>1231</v>
      </c>
      <c r="B33" s="10" t="s">
        <v>778</v>
      </c>
      <c r="C33" s="41"/>
      <c r="D33" s="16">
        <f>'Unit Totals'!D391</f>
        <v>7</v>
      </c>
      <c r="E33" s="16">
        <f>'Unit Totals'!E391</f>
        <v>0</v>
      </c>
      <c r="F33" s="16">
        <f t="shared" si="0"/>
        <v>7</v>
      </c>
      <c r="G33" s="16">
        <f>'Unit Totals'!G391+2</f>
        <v>15</v>
      </c>
      <c r="H33" s="18">
        <f t="shared" si="1"/>
        <v>0.46666666666666667</v>
      </c>
      <c r="I33" s="16">
        <f>'Unit Totals'!H391</f>
        <v>2</v>
      </c>
    </row>
    <row r="34" spans="1:9" x14ac:dyDescent="0.35">
      <c r="A34" s="14">
        <v>1271</v>
      </c>
      <c r="B34" s="10" t="s">
        <v>796</v>
      </c>
      <c r="C34" s="41"/>
      <c r="D34" s="16">
        <f>'Unit Totals'!D400</f>
        <v>8</v>
      </c>
      <c r="E34" s="16">
        <f>'Unit Totals'!E400</f>
        <v>0</v>
      </c>
      <c r="F34" s="16">
        <f t="shared" si="0"/>
        <v>8</v>
      </c>
      <c r="G34" s="16">
        <f>'Unit Totals'!G400+2</f>
        <v>15</v>
      </c>
      <c r="H34" s="18">
        <f t="shared" si="1"/>
        <v>0.53333333333333333</v>
      </c>
      <c r="I34" s="16">
        <f>'Unit Totals'!H400</f>
        <v>1</v>
      </c>
    </row>
    <row r="35" spans="1:9" x14ac:dyDescent="0.35">
      <c r="A35" s="14">
        <v>1944</v>
      </c>
      <c r="B35" s="10" t="s">
        <v>846</v>
      </c>
      <c r="C35" s="41"/>
      <c r="D35" s="16">
        <f>'Unit Totals'!D404</f>
        <v>0</v>
      </c>
      <c r="E35" s="16">
        <f>'Unit Totals'!E404</f>
        <v>0</v>
      </c>
      <c r="F35" s="16">
        <f t="shared" si="0"/>
        <v>0</v>
      </c>
      <c r="G35" s="16">
        <f>'Unit Totals'!G404+2</f>
        <v>14</v>
      </c>
      <c r="H35" s="18">
        <f t="shared" si="1"/>
        <v>0</v>
      </c>
      <c r="I35" s="16">
        <f>'Unit Totals'!H404</f>
        <v>0</v>
      </c>
    </row>
    <row r="36" spans="1:9" x14ac:dyDescent="0.35">
      <c r="A36" s="14">
        <v>1977</v>
      </c>
      <c r="B36" s="10" t="s">
        <v>850</v>
      </c>
      <c r="C36" s="41"/>
      <c r="D36" s="16">
        <f>'Unit Totals'!D406</f>
        <v>50</v>
      </c>
      <c r="E36" s="16">
        <f>'Unit Totals'!E406</f>
        <v>4</v>
      </c>
      <c r="F36" s="16">
        <f t="shared" si="0"/>
        <v>54</v>
      </c>
      <c r="G36" s="16">
        <f>'Unit Totals'!G406+2</f>
        <v>76</v>
      </c>
      <c r="H36" s="18">
        <f t="shared" si="1"/>
        <v>0.71052631578947367</v>
      </c>
      <c r="I36" s="16">
        <f>'Unit Totals'!H406</f>
        <v>1</v>
      </c>
    </row>
    <row r="37" spans="1:9" x14ac:dyDescent="0.35">
      <c r="A37" s="14"/>
      <c r="B37" s="10"/>
      <c r="C37" s="15"/>
      <c r="D37" s="16"/>
      <c r="E37" s="16"/>
      <c r="F37" s="16"/>
      <c r="G37" s="16"/>
      <c r="H37" s="18"/>
      <c r="I37" s="7"/>
    </row>
    <row r="38" spans="1:9" x14ac:dyDescent="0.35">
      <c r="A38" s="14">
        <f>COUNT(A3:A37)</f>
        <v>34</v>
      </c>
      <c r="B38" s="10" t="s">
        <v>822</v>
      </c>
      <c r="C38" s="15"/>
      <c r="D38" s="16">
        <f>SUM(D3:D36)</f>
        <v>1103</v>
      </c>
      <c r="E38" s="16">
        <f>SUM(E3:E36)</f>
        <v>62</v>
      </c>
      <c r="F38" s="16">
        <f>SUM(F3:F36)</f>
        <v>1165</v>
      </c>
      <c r="G38" s="16">
        <f>SUM(G3:G37)</f>
        <v>1822</v>
      </c>
      <c r="H38" s="18">
        <f t="shared" si="1"/>
        <v>0.63940724478594946</v>
      </c>
      <c r="I38" s="7">
        <f>SUM(I3:I37)</f>
        <v>103</v>
      </c>
    </row>
    <row r="42" spans="1:9" x14ac:dyDescent="0.35">
      <c r="B42" s="1" t="s">
        <v>823</v>
      </c>
      <c r="C42" s="53">
        <f>COUNTIFS(C3:C36,"&gt;=8/1/2024",C3:C36,"&lt;=7/31/2025")</f>
        <v>1</v>
      </c>
    </row>
  </sheetData>
  <sheetProtection algorithmName="SHA-512" hashValue="Wz47G/Z/yvoGakfVvC6DcNkFcYaa929lP4jKJj7clXhlfdD4ou5+VY5/ydEoEh4c0zEKIi8nHHDFVnrd9eFZgg==" saltValue="SfXg7vPeoO03oZR4+v4Emg==" spinCount="100000" sheet="1" selectLockedCells="1"/>
  <phoneticPr fontId="2" type="noConversion"/>
  <conditionalFormatting sqref="H3:H36">
    <cfRule type="cellIs" dxfId="14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11</oddHeader>
    <oddFooter>&amp;R&amp;D</oddFooter>
  </headerFooter>
  <ignoredErrors>
    <ignoredError sqref="D38:F38" evalError="1"/>
    <ignoredError sqref="H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zoomScaleNormal="100" workbookViewId="0">
      <selection activeCell="C3" sqref="C3"/>
    </sheetView>
  </sheetViews>
  <sheetFormatPr defaultColWidth="10.90625" defaultRowHeight="18" x14ac:dyDescent="0.35"/>
  <cols>
    <col min="1" max="1" width="6.6328125" style="2" bestFit="1" customWidth="1"/>
    <col min="2" max="2" width="22.81640625" style="1" customWidth="1"/>
    <col min="3" max="3" width="17.453125" style="3" bestFit="1" customWidth="1"/>
    <col min="4" max="4" width="9.26953125" style="4" customWidth="1"/>
    <col min="5" max="5" width="8.0898437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29">
        <v>33</v>
      </c>
      <c r="B3" s="10" t="s">
        <v>54</v>
      </c>
      <c r="C3" s="41"/>
      <c r="D3" s="16">
        <f>'Unit Totals'!D27</f>
        <v>128</v>
      </c>
      <c r="E3" s="16">
        <f>'Unit Totals'!E27</f>
        <v>4</v>
      </c>
      <c r="F3" s="16">
        <f t="shared" ref="F3:F14" si="0">SUM(D3:E3)</f>
        <v>132</v>
      </c>
      <c r="G3" s="16">
        <f>'Unit Totals'!G27+2</f>
        <v>220</v>
      </c>
      <c r="H3" s="18">
        <f t="shared" ref="H3:H27" si="1">F3/G3</f>
        <v>0.6</v>
      </c>
      <c r="I3" s="16">
        <f>'Unit Totals'!H27</f>
        <v>6</v>
      </c>
    </row>
    <row r="4" spans="1:9" x14ac:dyDescent="0.35">
      <c r="A4" s="29">
        <v>66</v>
      </c>
      <c r="B4" s="10" t="s">
        <v>851</v>
      </c>
      <c r="C4" s="41"/>
      <c r="D4" s="16">
        <f>'Unit Totals'!D39</f>
        <v>27</v>
      </c>
      <c r="E4" s="16">
        <f>'Unit Totals'!E39</f>
        <v>1</v>
      </c>
      <c r="F4" s="16">
        <f t="shared" si="0"/>
        <v>28</v>
      </c>
      <c r="G4" s="16">
        <f>'Unit Totals'!G39+2</f>
        <v>63</v>
      </c>
      <c r="H4" s="18">
        <f t="shared" si="1"/>
        <v>0.44444444444444442</v>
      </c>
      <c r="I4" s="16">
        <f>'Unit Totals'!H39</f>
        <v>0</v>
      </c>
    </row>
    <row r="5" spans="1:9" x14ac:dyDescent="0.35">
      <c r="A5" s="14">
        <v>77</v>
      </c>
      <c r="B5" s="10" t="s">
        <v>852</v>
      </c>
      <c r="C5" s="41"/>
      <c r="D5" s="16">
        <f>'Unit Totals'!D47</f>
        <v>135</v>
      </c>
      <c r="E5" s="16">
        <f>'Unit Totals'!E47</f>
        <v>11</v>
      </c>
      <c r="F5" s="16">
        <f t="shared" si="0"/>
        <v>146</v>
      </c>
      <c r="G5" s="16">
        <f>'Unit Totals'!G47+2</f>
        <v>234</v>
      </c>
      <c r="H5" s="18">
        <f t="shared" si="1"/>
        <v>0.62393162393162394</v>
      </c>
      <c r="I5" s="16">
        <f>'Unit Totals'!H47</f>
        <v>3</v>
      </c>
    </row>
    <row r="6" spans="1:9" x14ac:dyDescent="0.35">
      <c r="A6" s="29">
        <v>99</v>
      </c>
      <c r="B6" s="10" t="s">
        <v>120</v>
      </c>
      <c r="C6" s="41"/>
      <c r="D6" s="16">
        <f>'Unit Totals'!D60</f>
        <v>6</v>
      </c>
      <c r="E6" s="16">
        <f>'Unit Totals'!E60</f>
        <v>0</v>
      </c>
      <c r="F6" s="16">
        <f t="shared" si="0"/>
        <v>6</v>
      </c>
      <c r="G6" s="16">
        <f>'Unit Totals'!G60+2</f>
        <v>15</v>
      </c>
      <c r="H6" s="18">
        <f t="shared" si="1"/>
        <v>0.4</v>
      </c>
      <c r="I6" s="16">
        <f>'Unit Totals'!H60</f>
        <v>0</v>
      </c>
    </row>
    <row r="7" spans="1:9" x14ac:dyDescent="0.35">
      <c r="A7" s="29">
        <v>181</v>
      </c>
      <c r="B7" s="10" t="s">
        <v>853</v>
      </c>
      <c r="C7" s="41"/>
      <c r="D7" s="16">
        <f>'Unit Totals'!D93</f>
        <v>24</v>
      </c>
      <c r="E7" s="16">
        <f>'Unit Totals'!E93</f>
        <v>3</v>
      </c>
      <c r="F7" s="16">
        <f t="shared" si="0"/>
        <v>27</v>
      </c>
      <c r="G7" s="16">
        <f>'Unit Totals'!G93+2</f>
        <v>32</v>
      </c>
      <c r="H7" s="18">
        <f t="shared" si="1"/>
        <v>0.84375</v>
      </c>
      <c r="I7" s="16">
        <f>'Unit Totals'!H93</f>
        <v>1</v>
      </c>
    </row>
    <row r="8" spans="1:9" x14ac:dyDescent="0.35">
      <c r="A8" s="29">
        <v>197</v>
      </c>
      <c r="B8" s="10" t="s">
        <v>854</v>
      </c>
      <c r="C8" s="41"/>
      <c r="D8" s="16">
        <f>'Unit Totals'!D99</f>
        <v>34</v>
      </c>
      <c r="E8" s="16">
        <f>'Unit Totals'!E99</f>
        <v>3</v>
      </c>
      <c r="F8" s="16">
        <f t="shared" si="0"/>
        <v>37</v>
      </c>
      <c r="G8" s="16">
        <f>'Unit Totals'!G99+2</f>
        <v>45</v>
      </c>
      <c r="H8" s="18">
        <f t="shared" si="1"/>
        <v>0.82222222222222219</v>
      </c>
      <c r="I8" s="16">
        <f>'Unit Totals'!H99</f>
        <v>0</v>
      </c>
    </row>
    <row r="9" spans="1:9" x14ac:dyDescent="0.35">
      <c r="A9" s="29">
        <v>235</v>
      </c>
      <c r="B9" s="10" t="s">
        <v>229</v>
      </c>
      <c r="C9" s="41"/>
      <c r="D9" s="16">
        <f>'Unit Totals'!D114</f>
        <v>31</v>
      </c>
      <c r="E9" s="16">
        <f>'Unit Totals'!E114</f>
        <v>3</v>
      </c>
      <c r="F9" s="16">
        <f t="shared" si="0"/>
        <v>34</v>
      </c>
      <c r="G9" s="16">
        <f>'Unit Totals'!G114+2</f>
        <v>57</v>
      </c>
      <c r="H9" s="18">
        <f t="shared" si="1"/>
        <v>0.59649122807017541</v>
      </c>
      <c r="I9" s="16">
        <f>'Unit Totals'!H114</f>
        <v>3</v>
      </c>
    </row>
    <row r="10" spans="1:9" x14ac:dyDescent="0.35">
      <c r="A10" s="29">
        <v>237</v>
      </c>
      <c r="B10" s="10" t="s">
        <v>855</v>
      </c>
      <c r="C10" s="41"/>
      <c r="D10" s="16">
        <f>'Unit Totals'!D116</f>
        <v>31</v>
      </c>
      <c r="E10" s="16">
        <f>'Unit Totals'!E116</f>
        <v>1</v>
      </c>
      <c r="F10" s="16">
        <f t="shared" si="0"/>
        <v>32</v>
      </c>
      <c r="G10" s="16">
        <f>'Unit Totals'!G116+2</f>
        <v>37</v>
      </c>
      <c r="H10" s="18">
        <f t="shared" si="1"/>
        <v>0.86486486486486491</v>
      </c>
      <c r="I10" s="16">
        <f>'Unit Totals'!H116</f>
        <v>2</v>
      </c>
    </row>
    <row r="11" spans="1:9" x14ac:dyDescent="0.35">
      <c r="A11" s="29">
        <v>294</v>
      </c>
      <c r="B11" s="10" t="s">
        <v>281</v>
      </c>
      <c r="C11" s="41"/>
      <c r="D11" s="16">
        <f>'Unit Totals'!D140</f>
        <v>28</v>
      </c>
      <c r="E11" s="16">
        <f>'Unit Totals'!E140</f>
        <v>1</v>
      </c>
      <c r="F11" s="16">
        <f t="shared" si="0"/>
        <v>29</v>
      </c>
      <c r="G11" s="16">
        <f>'Unit Totals'!G140+2</f>
        <v>47</v>
      </c>
      <c r="H11" s="18">
        <f t="shared" si="1"/>
        <v>0.61702127659574468</v>
      </c>
      <c r="I11" s="16">
        <f>'Unit Totals'!H140</f>
        <v>6</v>
      </c>
    </row>
    <row r="12" spans="1:9" x14ac:dyDescent="0.35">
      <c r="A12" s="29">
        <v>332</v>
      </c>
      <c r="B12" s="10" t="s">
        <v>856</v>
      </c>
      <c r="C12" s="41"/>
      <c r="D12" s="16">
        <f>'Unit Totals'!D154</f>
        <v>84</v>
      </c>
      <c r="E12" s="16">
        <f>'Unit Totals'!E154</f>
        <v>9</v>
      </c>
      <c r="F12" s="16">
        <f t="shared" si="0"/>
        <v>93</v>
      </c>
      <c r="G12" s="16">
        <f>'Unit Totals'!G154+2</f>
        <v>123</v>
      </c>
      <c r="H12" s="18">
        <f t="shared" si="1"/>
        <v>0.75609756097560976</v>
      </c>
      <c r="I12" s="16">
        <f>'Unit Totals'!H154</f>
        <v>2</v>
      </c>
    </row>
    <row r="13" spans="1:9" x14ac:dyDescent="0.35">
      <c r="A13" s="29">
        <v>337</v>
      </c>
      <c r="B13" s="10" t="s">
        <v>857</v>
      </c>
      <c r="C13" s="41"/>
      <c r="D13" s="16">
        <f>'Unit Totals'!D155</f>
        <v>40</v>
      </c>
      <c r="E13" s="16">
        <f>'Unit Totals'!E155</f>
        <v>7</v>
      </c>
      <c r="F13" s="16">
        <f t="shared" si="0"/>
        <v>47</v>
      </c>
      <c r="G13" s="16">
        <f>'Unit Totals'!G155+2</f>
        <v>81</v>
      </c>
      <c r="H13" s="18">
        <f t="shared" si="1"/>
        <v>0.58024691358024694</v>
      </c>
      <c r="I13" s="16">
        <f>'Unit Totals'!H155</f>
        <v>2</v>
      </c>
    </row>
    <row r="14" spans="1:9" x14ac:dyDescent="0.35">
      <c r="A14" s="29">
        <v>340</v>
      </c>
      <c r="B14" s="10" t="s">
        <v>313</v>
      </c>
      <c r="C14" s="41"/>
      <c r="D14" s="16">
        <f>'Unit Totals'!D156</f>
        <v>22</v>
      </c>
      <c r="E14" s="16">
        <f>'Unit Totals'!E156</f>
        <v>0</v>
      </c>
      <c r="F14" s="16">
        <f t="shared" si="0"/>
        <v>22</v>
      </c>
      <c r="G14" s="16">
        <f>'Unit Totals'!G156+2</f>
        <v>38</v>
      </c>
      <c r="H14" s="18">
        <f t="shared" si="1"/>
        <v>0.57894736842105265</v>
      </c>
      <c r="I14" s="16">
        <f>'Unit Totals'!H156</f>
        <v>1</v>
      </c>
    </row>
    <row r="15" spans="1:9" x14ac:dyDescent="0.35">
      <c r="A15" s="29">
        <v>395</v>
      </c>
      <c r="B15" s="10" t="s">
        <v>858</v>
      </c>
      <c r="C15" s="41"/>
      <c r="D15" s="16">
        <f>'Unit Totals'!D177</f>
        <v>24</v>
      </c>
      <c r="E15" s="16">
        <f>'Unit Totals'!E177</f>
        <v>0</v>
      </c>
      <c r="F15" s="16">
        <f t="shared" ref="F15:F27" si="2">SUM(D15:E15)</f>
        <v>24</v>
      </c>
      <c r="G15" s="16">
        <f>'Unit Totals'!G177+2</f>
        <v>43</v>
      </c>
      <c r="H15" s="18">
        <f t="shared" si="1"/>
        <v>0.55813953488372092</v>
      </c>
      <c r="I15" s="16">
        <f>'Unit Totals'!HI177</f>
        <v>0</v>
      </c>
    </row>
    <row r="16" spans="1:9" x14ac:dyDescent="0.35">
      <c r="A16" s="29">
        <v>457</v>
      </c>
      <c r="B16" s="10" t="s">
        <v>859</v>
      </c>
      <c r="C16" s="41"/>
      <c r="D16" s="16">
        <f>'Unit Totals'!D201</f>
        <v>14</v>
      </c>
      <c r="E16" s="16">
        <f>'Unit Totals'!E201</f>
        <v>0</v>
      </c>
      <c r="F16" s="16">
        <f t="shared" si="2"/>
        <v>14</v>
      </c>
      <c r="G16" s="16">
        <f>'Unit Totals'!G201+2</f>
        <v>16</v>
      </c>
      <c r="H16" s="18">
        <f t="shared" si="1"/>
        <v>0.875</v>
      </c>
      <c r="I16" s="16">
        <f>'Unit Totals'!H201</f>
        <v>0</v>
      </c>
    </row>
    <row r="17" spans="1:9" x14ac:dyDescent="0.35">
      <c r="A17" s="29">
        <v>489</v>
      </c>
      <c r="B17" s="10" t="s">
        <v>424</v>
      </c>
      <c r="C17" s="41"/>
      <c r="D17" s="16">
        <f>'Unit Totals'!D212</f>
        <v>11</v>
      </c>
      <c r="E17" s="16">
        <f>'Unit Totals'!E212</f>
        <v>1</v>
      </c>
      <c r="F17" s="16">
        <f t="shared" si="2"/>
        <v>12</v>
      </c>
      <c r="G17" s="16">
        <f>'Unit Totals'!G212+2</f>
        <v>141</v>
      </c>
      <c r="H17" s="18">
        <f t="shared" si="1"/>
        <v>8.5106382978723402E-2</v>
      </c>
      <c r="I17" s="16">
        <f>'Unit Totals'!H212</f>
        <v>1</v>
      </c>
    </row>
    <row r="18" spans="1:9" x14ac:dyDescent="0.35">
      <c r="A18" s="29">
        <v>549</v>
      </c>
      <c r="B18" s="10" t="s">
        <v>860</v>
      </c>
      <c r="C18" s="41"/>
      <c r="D18" s="16">
        <f>'Unit Totals'!D230</f>
        <v>15</v>
      </c>
      <c r="E18" s="16">
        <f>'Unit Totals'!E230</f>
        <v>0</v>
      </c>
      <c r="F18" s="16">
        <f t="shared" si="2"/>
        <v>15</v>
      </c>
      <c r="G18" s="16">
        <f>'Unit Totals'!G230+2</f>
        <v>17</v>
      </c>
      <c r="H18" s="18">
        <f t="shared" si="1"/>
        <v>0.88235294117647056</v>
      </c>
      <c r="I18" s="16">
        <f>'Unit Totals'!H230</f>
        <v>0</v>
      </c>
    </row>
    <row r="19" spans="1:9" x14ac:dyDescent="0.35">
      <c r="A19" s="29">
        <v>570</v>
      </c>
      <c r="B19" s="10" t="s">
        <v>476</v>
      </c>
      <c r="C19" s="41"/>
      <c r="D19" s="16">
        <f>'Unit Totals'!D239</f>
        <v>11</v>
      </c>
      <c r="E19" s="16">
        <f>'Unit Totals'!E239</f>
        <v>6</v>
      </c>
      <c r="F19" s="16">
        <f t="shared" si="2"/>
        <v>17</v>
      </c>
      <c r="G19" s="16">
        <f>'Unit Totals'!G239+2</f>
        <v>24</v>
      </c>
      <c r="H19" s="18">
        <f t="shared" si="1"/>
        <v>0.70833333333333337</v>
      </c>
      <c r="I19" s="16">
        <f>'Unit Totals'!H239</f>
        <v>0</v>
      </c>
    </row>
    <row r="20" spans="1:9" x14ac:dyDescent="0.35">
      <c r="A20" s="29">
        <v>654</v>
      </c>
      <c r="B20" s="10" t="s">
        <v>548</v>
      </c>
      <c r="C20" s="41"/>
      <c r="D20" s="16">
        <f>'Unit Totals'!D275</f>
        <v>7</v>
      </c>
      <c r="E20" s="16">
        <f>'Unit Totals'!E275</f>
        <v>0</v>
      </c>
      <c r="F20" s="16">
        <f t="shared" si="2"/>
        <v>7</v>
      </c>
      <c r="G20" s="16">
        <f>'Unit Totals'!G275+2</f>
        <v>16</v>
      </c>
      <c r="H20" s="18">
        <f t="shared" si="1"/>
        <v>0.4375</v>
      </c>
      <c r="I20" s="16">
        <f>'Unit Totals'!H275</f>
        <v>0</v>
      </c>
    </row>
    <row r="21" spans="1:9" x14ac:dyDescent="0.35">
      <c r="A21" s="29">
        <v>663</v>
      </c>
      <c r="B21" s="10" t="s">
        <v>861</v>
      </c>
      <c r="C21" s="41"/>
      <c r="D21" s="16">
        <f>'Unit Totals'!D277</f>
        <v>24</v>
      </c>
      <c r="E21" s="16">
        <f>'Unit Totals'!E277</f>
        <v>2</v>
      </c>
      <c r="F21" s="16">
        <f t="shared" si="2"/>
        <v>26</v>
      </c>
      <c r="G21" s="16">
        <f>'Unit Totals'!G277+2</f>
        <v>27</v>
      </c>
      <c r="H21" s="18">
        <f t="shared" si="1"/>
        <v>0.96296296296296291</v>
      </c>
      <c r="I21" s="16">
        <f>'Unit Totals'!H277</f>
        <v>2</v>
      </c>
    </row>
    <row r="22" spans="1:9" x14ac:dyDescent="0.35">
      <c r="A22" s="29">
        <v>675</v>
      </c>
      <c r="B22" s="10" t="s">
        <v>558</v>
      </c>
      <c r="C22" s="41"/>
      <c r="D22" s="16">
        <f>'Unit Totals'!D280</f>
        <v>29</v>
      </c>
      <c r="E22" s="16">
        <f>'Unit Totals'!E280</f>
        <v>2</v>
      </c>
      <c r="F22" s="16">
        <f t="shared" si="2"/>
        <v>31</v>
      </c>
      <c r="G22" s="16">
        <f>'Unit Totals'!G280+2</f>
        <v>58</v>
      </c>
      <c r="H22" s="18">
        <f t="shared" si="1"/>
        <v>0.53448275862068961</v>
      </c>
      <c r="I22" s="16">
        <f>'Unit Totals'!H280</f>
        <v>1</v>
      </c>
    </row>
    <row r="23" spans="1:9" x14ac:dyDescent="0.35">
      <c r="A23" s="29">
        <v>676</v>
      </c>
      <c r="B23" s="10" t="s">
        <v>862</v>
      </c>
      <c r="C23" s="41"/>
      <c r="D23" s="16">
        <f>'Unit Totals'!D281</f>
        <v>38</v>
      </c>
      <c r="E23" s="16">
        <f>'Unit Totals'!E281</f>
        <v>10</v>
      </c>
      <c r="F23" s="16">
        <f t="shared" si="2"/>
        <v>48</v>
      </c>
      <c r="G23" s="16">
        <f>'Unit Totals'!G281+2</f>
        <v>62</v>
      </c>
      <c r="H23" s="18">
        <f t="shared" si="1"/>
        <v>0.77419354838709675</v>
      </c>
      <c r="I23" s="16">
        <f>'Unit Totals'!H281</f>
        <v>3</v>
      </c>
    </row>
    <row r="24" spans="1:9" x14ac:dyDescent="0.35">
      <c r="A24" s="29">
        <v>1010</v>
      </c>
      <c r="B24" s="10" t="s">
        <v>863</v>
      </c>
      <c r="C24" s="41"/>
      <c r="D24" s="16">
        <f>'Unit Totals'!D352</f>
        <v>6</v>
      </c>
      <c r="E24" s="16">
        <f>'Unit Totals'!E352</f>
        <v>8</v>
      </c>
      <c r="F24" s="16">
        <f t="shared" si="2"/>
        <v>14</v>
      </c>
      <c r="G24" s="16">
        <f>'Unit Totals'!G352+2</f>
        <v>20</v>
      </c>
      <c r="H24" s="18">
        <f t="shared" si="1"/>
        <v>0.7</v>
      </c>
      <c r="I24" s="16">
        <f>'Unit Totals'!H352</f>
        <v>1</v>
      </c>
    </row>
    <row r="25" spans="1:9" x14ac:dyDescent="0.35">
      <c r="A25" s="29">
        <v>1121</v>
      </c>
      <c r="B25" s="10" t="s">
        <v>1066</v>
      </c>
      <c r="C25" s="41"/>
      <c r="D25" s="16">
        <f>'Unit Totals'!D368</f>
        <v>0</v>
      </c>
      <c r="E25" s="16">
        <f>'Unit Totals'!E368</f>
        <v>0</v>
      </c>
      <c r="F25" s="16">
        <f t="shared" ref="F25" si="3">SUM(D25:E25)</f>
        <v>0</v>
      </c>
      <c r="G25" s="16">
        <f>'Unit Totals'!G368+2</f>
        <v>28</v>
      </c>
      <c r="H25" s="18">
        <f t="shared" si="1"/>
        <v>0</v>
      </c>
      <c r="I25" s="16"/>
    </row>
    <row r="26" spans="1:9" x14ac:dyDescent="0.35">
      <c r="A26" s="29">
        <v>1188</v>
      </c>
      <c r="B26" s="10" t="s">
        <v>756</v>
      </c>
      <c r="C26" s="41"/>
      <c r="D26" s="16">
        <f>'Unit Totals'!D380</f>
        <v>7</v>
      </c>
      <c r="E26" s="16">
        <f>'Unit Totals'!E380</f>
        <v>0</v>
      </c>
      <c r="F26" s="16">
        <f t="shared" si="2"/>
        <v>7</v>
      </c>
      <c r="G26" s="16">
        <f>'Unit Totals'!G380+2</f>
        <v>13</v>
      </c>
      <c r="H26" s="18">
        <f t="shared" si="1"/>
        <v>0.53846153846153844</v>
      </c>
      <c r="I26" s="16">
        <f>'Unit Totals'!H380</f>
        <v>7</v>
      </c>
    </row>
    <row r="27" spans="1:9" x14ac:dyDescent="0.35">
      <c r="A27" s="29">
        <v>1207</v>
      </c>
      <c r="B27" s="10" t="s">
        <v>864</v>
      </c>
      <c r="C27" s="41"/>
      <c r="D27" s="16">
        <f>'Unit Totals'!D387</f>
        <v>96</v>
      </c>
      <c r="E27" s="16">
        <f>'Unit Totals'!E387</f>
        <v>7</v>
      </c>
      <c r="F27" s="16">
        <f t="shared" si="2"/>
        <v>103</v>
      </c>
      <c r="G27" s="16">
        <f>'Unit Totals'!G387+2</f>
        <v>191</v>
      </c>
      <c r="H27" s="18">
        <f t="shared" si="1"/>
        <v>0.53926701570680624</v>
      </c>
      <c r="I27" s="16">
        <f>'Unit Totals'!H387</f>
        <v>6</v>
      </c>
    </row>
    <row r="28" spans="1:9" x14ac:dyDescent="0.35">
      <c r="A28" s="28"/>
      <c r="B28" s="10"/>
      <c r="C28" s="15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872</v>
      </c>
      <c r="E29" s="16">
        <f>SUM(E3:E27)</f>
        <v>79</v>
      </c>
      <c r="F29" s="16">
        <f>SUM(F3:F27)</f>
        <v>951</v>
      </c>
      <c r="G29" s="16">
        <f>SUM(G3:G27)</f>
        <v>1648</v>
      </c>
      <c r="H29" s="19">
        <f>F29/G29</f>
        <v>0.5770631067961165</v>
      </c>
      <c r="I29" s="7">
        <f>SUM(I3:I28)</f>
        <v>47</v>
      </c>
    </row>
    <row r="33" spans="2:3" x14ac:dyDescent="0.35">
      <c r="B33" s="1" t="s">
        <v>823</v>
      </c>
      <c r="C33" s="53">
        <f>COUNTIFS(C3:C27,"&gt;=8/1/2024",C3:C27,"&lt;=7/31/2025")</f>
        <v>0</v>
      </c>
    </row>
  </sheetData>
  <sheetProtection algorithmName="SHA-512" hashValue="CAmuDhMnym5sTjSQSft6NO7T8F3uYJMiHgvmvCGw0M3ZWHNwkbU4uk6/X7x+xNTesCYFNokaOY8LY5KM+2c6jA==" saltValue="mhopeT5C/T1qmKqmyiMpCw==" spinCount="100000" sheet="1" selectLockedCells="1"/>
  <phoneticPr fontId="2" type="noConversion"/>
  <conditionalFormatting sqref="H3:H27">
    <cfRule type="cellIs" dxfId="13" priority="1" operator="greaterThanOrEqual">
      <formula>1</formula>
    </cfRule>
  </conditionalFormatting>
  <pageMargins left="0.5" right="0.5" top="1.33" bottom="1" header="0.5" footer="0.5"/>
  <pageSetup scale="70" orientation="portrait" r:id="rId1"/>
  <headerFooter>
    <oddHeader>&amp;CAmerican Legion Auxiliary
Department of Illinois
Membership Report 2024 - 2025
District 12</oddHeader>
    <oddFooter>&amp;R&amp;D</oddFooter>
  </headerFooter>
  <ignoredErrors>
    <ignoredError sqref="H2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zoomScaleNormal="100" workbookViewId="0">
      <selection activeCell="C2" sqref="C2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4"/>
      <c r="B2" s="10"/>
      <c r="C2" s="41"/>
      <c r="D2" s="16"/>
      <c r="E2" s="16"/>
      <c r="F2" s="16"/>
      <c r="G2" s="16"/>
      <c r="H2" s="19"/>
      <c r="I2" s="7"/>
    </row>
    <row r="3" spans="1:9" x14ac:dyDescent="0.35">
      <c r="A3" s="14">
        <v>12</v>
      </c>
      <c r="B3" s="10" t="s">
        <v>22</v>
      </c>
      <c r="C3" s="41"/>
      <c r="D3" s="16">
        <f>'Unit Totals'!D11</f>
        <v>18</v>
      </c>
      <c r="E3" s="16">
        <f>'Unit Totals'!E11</f>
        <v>0</v>
      </c>
      <c r="F3" s="16">
        <f t="shared" ref="F3:F17" si="0">SUM(D3:E3)</f>
        <v>18</v>
      </c>
      <c r="G3" s="16">
        <f>'Unit Totals'!G11+2</f>
        <v>27</v>
      </c>
      <c r="H3" s="18">
        <f t="shared" ref="H3:H17" si="1">F3/G3</f>
        <v>0.66666666666666663</v>
      </c>
      <c r="I3" s="16">
        <f>'Unit Totals'!H11</f>
        <v>3</v>
      </c>
    </row>
    <row r="4" spans="1:9" x14ac:dyDescent="0.35">
      <c r="A4" s="14">
        <v>83</v>
      </c>
      <c r="B4" s="10" t="s">
        <v>865</v>
      </c>
      <c r="C4" s="41"/>
      <c r="D4" s="16">
        <f>'Unit Totals'!D51</f>
        <v>22</v>
      </c>
      <c r="E4" s="16">
        <f>'Unit Totals'!E51</f>
        <v>0</v>
      </c>
      <c r="F4" s="16">
        <f t="shared" si="0"/>
        <v>22</v>
      </c>
      <c r="G4" s="16">
        <f>'Unit Totals'!G51+2</f>
        <v>33</v>
      </c>
      <c r="H4" s="18">
        <f t="shared" si="1"/>
        <v>0.66666666666666663</v>
      </c>
      <c r="I4" s="16">
        <f>'Unit Totals'!H51</f>
        <v>3</v>
      </c>
    </row>
    <row r="5" spans="1:9" x14ac:dyDescent="0.35">
      <c r="A5" s="14">
        <v>193</v>
      </c>
      <c r="B5" s="10" t="s">
        <v>866</v>
      </c>
      <c r="C5" s="41"/>
      <c r="D5" s="16">
        <f>'Unit Totals'!D98</f>
        <v>14</v>
      </c>
      <c r="E5" s="16">
        <f>'Unit Totals'!E98</f>
        <v>0</v>
      </c>
      <c r="F5" s="16">
        <f t="shared" si="0"/>
        <v>14</v>
      </c>
      <c r="G5" s="16">
        <f>'Unit Totals'!G98+2</f>
        <v>19</v>
      </c>
      <c r="H5" s="18">
        <f t="shared" si="1"/>
        <v>0.73684210526315785</v>
      </c>
      <c r="I5" s="16">
        <f>'Unit Totals'!H98</f>
        <v>0</v>
      </c>
    </row>
    <row r="6" spans="1:9" x14ac:dyDescent="0.35">
      <c r="A6" s="14">
        <v>209</v>
      </c>
      <c r="B6" s="10" t="s">
        <v>867</v>
      </c>
      <c r="C6" s="41"/>
      <c r="D6" s="16">
        <f>'Unit Totals'!D104</f>
        <v>2</v>
      </c>
      <c r="E6" s="16">
        <f>'Unit Totals'!E104</f>
        <v>0</v>
      </c>
      <c r="F6" s="16">
        <f t="shared" si="0"/>
        <v>2</v>
      </c>
      <c r="G6" s="16">
        <v>10</v>
      </c>
      <c r="H6" s="18">
        <f t="shared" si="1"/>
        <v>0.2</v>
      </c>
      <c r="I6" s="16">
        <f>'Unit Totals'!H104</f>
        <v>2</v>
      </c>
    </row>
    <row r="7" spans="1:9" x14ac:dyDescent="0.35">
      <c r="A7" s="14">
        <v>296</v>
      </c>
      <c r="B7" s="10" t="s">
        <v>283</v>
      </c>
      <c r="C7" s="41"/>
      <c r="D7" s="16">
        <f>'Unit Totals'!D141</f>
        <v>104</v>
      </c>
      <c r="E7" s="16">
        <f>'Unit Totals'!E141</f>
        <v>2</v>
      </c>
      <c r="F7" s="16">
        <f t="shared" si="0"/>
        <v>106</v>
      </c>
      <c r="G7" s="16">
        <f>'Unit Totals'!G141+2</f>
        <v>157</v>
      </c>
      <c r="H7" s="18">
        <f t="shared" si="1"/>
        <v>0.67515923566878977</v>
      </c>
      <c r="I7" s="16">
        <f>'Unit Totals'!H141</f>
        <v>0</v>
      </c>
    </row>
    <row r="8" spans="1:9" x14ac:dyDescent="0.35">
      <c r="A8" s="14">
        <v>402</v>
      </c>
      <c r="B8" s="10" t="s">
        <v>360</v>
      </c>
      <c r="C8" s="41"/>
      <c r="D8" s="16">
        <f>'Unit Totals'!D180</f>
        <v>9</v>
      </c>
      <c r="E8" s="16">
        <f>'Unit Totals'!E180</f>
        <v>0</v>
      </c>
      <c r="F8" s="16">
        <f t="shared" si="0"/>
        <v>9</v>
      </c>
      <c r="G8" s="16">
        <f>'Unit Totals'!G180+2</f>
        <v>11</v>
      </c>
      <c r="H8" s="18">
        <f t="shared" si="1"/>
        <v>0.81818181818181823</v>
      </c>
      <c r="I8" s="16">
        <f>'Unit Totals'!H180</f>
        <v>0</v>
      </c>
    </row>
    <row r="9" spans="1:9" x14ac:dyDescent="0.35">
      <c r="A9" s="14">
        <v>453</v>
      </c>
      <c r="B9" s="10" t="s">
        <v>868</v>
      </c>
      <c r="C9" s="41"/>
      <c r="D9" s="16">
        <f>'Unit Totals'!D198</f>
        <v>7</v>
      </c>
      <c r="E9" s="16">
        <f>'Unit Totals'!E198</f>
        <v>0</v>
      </c>
      <c r="F9" s="16">
        <f t="shared" si="0"/>
        <v>7</v>
      </c>
      <c r="G9" s="16">
        <f>'Unit Totals'!G198+2</f>
        <v>14</v>
      </c>
      <c r="H9" s="18">
        <f t="shared" si="1"/>
        <v>0.5</v>
      </c>
      <c r="I9" s="16">
        <f>'Unit Totals'!H198</f>
        <v>1</v>
      </c>
    </row>
    <row r="10" spans="1:9" x14ac:dyDescent="0.35">
      <c r="A10" s="14">
        <v>464</v>
      </c>
      <c r="B10" s="10" t="s">
        <v>869</v>
      </c>
      <c r="C10" s="41"/>
      <c r="D10" s="16">
        <f>'Unit Totals'!D204</f>
        <v>22</v>
      </c>
      <c r="E10" s="16">
        <f>'Unit Totals'!E204</f>
        <v>10</v>
      </c>
      <c r="F10" s="16">
        <f t="shared" si="0"/>
        <v>32</v>
      </c>
      <c r="G10" s="16">
        <f>'Unit Totals'!G204+2</f>
        <v>42</v>
      </c>
      <c r="H10" s="18">
        <f t="shared" si="1"/>
        <v>0.76190476190476186</v>
      </c>
      <c r="I10" s="16">
        <f>'Unit Totals'!H204</f>
        <v>4</v>
      </c>
    </row>
    <row r="11" spans="1:9" x14ac:dyDescent="0.35">
      <c r="A11" s="14">
        <v>574</v>
      </c>
      <c r="B11" s="10" t="s">
        <v>480</v>
      </c>
      <c r="C11" s="41"/>
      <c r="D11" s="16">
        <f>'Unit Totals'!D241</f>
        <v>10</v>
      </c>
      <c r="E11" s="16">
        <f>'Unit Totals'!E241</f>
        <v>0</v>
      </c>
      <c r="F11" s="16">
        <f t="shared" si="0"/>
        <v>10</v>
      </c>
      <c r="G11" s="16">
        <f>'Unit Totals'!G241+2</f>
        <v>11</v>
      </c>
      <c r="H11" s="18">
        <f t="shared" si="1"/>
        <v>0.90909090909090906</v>
      </c>
      <c r="I11" s="16">
        <f>'Unit Totals'!H241</f>
        <v>0</v>
      </c>
    </row>
    <row r="12" spans="1:9" x14ac:dyDescent="0.35">
      <c r="A12" s="14">
        <v>577</v>
      </c>
      <c r="B12" s="10" t="s">
        <v>870</v>
      </c>
      <c r="C12" s="41"/>
      <c r="D12" s="16">
        <f>'Unit Totals'!D242</f>
        <v>25</v>
      </c>
      <c r="E12" s="16">
        <f>'Unit Totals'!E242</f>
        <v>6</v>
      </c>
      <c r="F12" s="16">
        <f t="shared" si="0"/>
        <v>31</v>
      </c>
      <c r="G12" s="16">
        <f>'Unit Totals'!G242+2</f>
        <v>60</v>
      </c>
      <c r="H12" s="18">
        <f t="shared" si="1"/>
        <v>0.51666666666666672</v>
      </c>
      <c r="I12" s="16">
        <f>'Unit Totals'!H242</f>
        <v>5</v>
      </c>
    </row>
    <row r="13" spans="1:9" x14ac:dyDescent="0.35">
      <c r="A13" s="14">
        <v>720</v>
      </c>
      <c r="B13" s="10" t="s">
        <v>871</v>
      </c>
      <c r="C13" s="41"/>
      <c r="D13" s="16">
        <f>'Unit Totals'!D298</f>
        <v>12</v>
      </c>
      <c r="E13" s="16">
        <f>'Unit Totals'!E298</f>
        <v>0</v>
      </c>
      <c r="F13" s="16">
        <f t="shared" si="0"/>
        <v>12</v>
      </c>
      <c r="G13" s="16">
        <f>'Unit Totals'!G298+2</f>
        <v>14</v>
      </c>
      <c r="H13" s="18">
        <f t="shared" si="1"/>
        <v>0.8571428571428571</v>
      </c>
      <c r="I13" s="16">
        <f>'Unit Totals'!H298</f>
        <v>3</v>
      </c>
    </row>
    <row r="14" spans="1:9" x14ac:dyDescent="0.35">
      <c r="A14" s="14">
        <v>739</v>
      </c>
      <c r="B14" s="10" t="s">
        <v>608</v>
      </c>
      <c r="C14" s="41"/>
      <c r="D14" s="16">
        <f>'Unit Totals'!D305</f>
        <v>16</v>
      </c>
      <c r="E14" s="16">
        <f>'Unit Totals'!E305</f>
        <v>0</v>
      </c>
      <c r="F14" s="16">
        <f t="shared" si="0"/>
        <v>16</v>
      </c>
      <c r="G14" s="16">
        <f>'Unit Totals'!G305+2</f>
        <v>18</v>
      </c>
      <c r="H14" s="18">
        <f t="shared" si="1"/>
        <v>0.88888888888888884</v>
      </c>
      <c r="I14" s="16">
        <f>'Unit Totals'!H305</f>
        <v>1</v>
      </c>
    </row>
    <row r="15" spans="1:9" x14ac:dyDescent="0.35">
      <c r="A15" s="14">
        <v>902</v>
      </c>
      <c r="B15" s="10" t="s">
        <v>660</v>
      </c>
      <c r="C15" s="41"/>
      <c r="D15" s="16">
        <f>'Unit Totals'!D331</f>
        <v>65</v>
      </c>
      <c r="E15" s="16">
        <f>'Unit Totals'!E331</f>
        <v>2</v>
      </c>
      <c r="F15" s="16">
        <f t="shared" si="0"/>
        <v>67</v>
      </c>
      <c r="G15" s="16">
        <f>'Unit Totals'!G331+2</f>
        <v>79</v>
      </c>
      <c r="H15" s="18">
        <f t="shared" si="1"/>
        <v>0.84810126582278478</v>
      </c>
      <c r="I15" s="16">
        <f>'Unit Totals'!H331</f>
        <v>10</v>
      </c>
    </row>
    <row r="16" spans="1:9" x14ac:dyDescent="0.35">
      <c r="A16" s="14">
        <v>1014</v>
      </c>
      <c r="B16" s="10" t="s">
        <v>704</v>
      </c>
      <c r="C16" s="41"/>
      <c r="D16" s="16">
        <f>'Unit Totals'!D353</f>
        <v>2</v>
      </c>
      <c r="E16" s="16">
        <f>'Unit Totals'!E353</f>
        <v>0</v>
      </c>
      <c r="F16" s="16">
        <f t="shared" si="0"/>
        <v>2</v>
      </c>
      <c r="G16" s="16">
        <f>'Unit Totals'!G353+2</f>
        <v>30</v>
      </c>
      <c r="H16" s="18">
        <f t="shared" si="1"/>
        <v>6.6666666666666666E-2</v>
      </c>
      <c r="I16" s="16">
        <f>'Unit Totals'!H353</f>
        <v>1</v>
      </c>
    </row>
    <row r="17" spans="1:9" x14ac:dyDescent="0.35">
      <c r="A17" s="14">
        <v>1225</v>
      </c>
      <c r="B17" s="10" t="s">
        <v>774</v>
      </c>
      <c r="C17" s="41"/>
      <c r="D17" s="16">
        <f>'Unit Totals'!D389</f>
        <v>27</v>
      </c>
      <c r="E17" s="16">
        <f>'Unit Totals'!E389</f>
        <v>0</v>
      </c>
      <c r="F17" s="16">
        <f t="shared" si="0"/>
        <v>27</v>
      </c>
      <c r="G17" s="16">
        <f>'Unit Totals'!G389+2</f>
        <v>34</v>
      </c>
      <c r="H17" s="18">
        <f t="shared" si="1"/>
        <v>0.79411764705882348</v>
      </c>
      <c r="I17" s="16">
        <f>'Unit Totals'!H389</f>
        <v>0</v>
      </c>
    </row>
    <row r="18" spans="1:9" x14ac:dyDescent="0.35">
      <c r="A18" s="14"/>
      <c r="B18" s="10"/>
      <c r="C18" s="15"/>
      <c r="D18" s="16"/>
      <c r="E18" s="16"/>
      <c r="F18" s="16"/>
      <c r="G18" s="16"/>
      <c r="H18" s="19"/>
      <c r="I18" s="7"/>
    </row>
    <row r="19" spans="1:9" x14ac:dyDescent="0.35">
      <c r="A19" s="14">
        <f>COUNT(A3:A18)</f>
        <v>15</v>
      </c>
      <c r="B19" s="10" t="s">
        <v>822</v>
      </c>
      <c r="C19" s="15"/>
      <c r="D19" s="16">
        <f>SUM(D3:D17)</f>
        <v>355</v>
      </c>
      <c r="E19" s="16">
        <f>SUM(E3:E17)</f>
        <v>20</v>
      </c>
      <c r="F19" s="16">
        <f>SUM(F3:F17)</f>
        <v>375</v>
      </c>
      <c r="G19" s="16">
        <f>SUM(G3:G18)</f>
        <v>559</v>
      </c>
      <c r="H19" s="19">
        <f>F19/G19</f>
        <v>0.67084078711985684</v>
      </c>
      <c r="I19" s="7">
        <f>SUM(I3:I18)</f>
        <v>33</v>
      </c>
    </row>
    <row r="23" spans="1:9" x14ac:dyDescent="0.35">
      <c r="B23" s="1" t="s">
        <v>823</v>
      </c>
      <c r="C23" s="53">
        <f>COUNTIFS(C3:C17,"&gt;=8/1/2024",C3:C17,"&lt;=7/31/2025")</f>
        <v>0</v>
      </c>
    </row>
    <row r="27" spans="1:9" x14ac:dyDescent="0.35">
      <c r="A27" s="6"/>
    </row>
  </sheetData>
  <sheetProtection algorithmName="SHA-512" hashValue="ONTa3SwKfUaDnS4g/3TnJXyHzpvXjWOi+AVEmtM7QDbc84E4Luh+/pYNdybagbqIM5CLVLKq3UzGA5pzFlTR+Q==" saltValue="0Gndumatwok8Irz9pvtlLQ==" spinCount="100000" sheet="1" selectLockedCells="1"/>
  <phoneticPr fontId="2" type="noConversion"/>
  <conditionalFormatting sqref="H3:H17">
    <cfRule type="cellIs" dxfId="12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13</oddHeader>
    <oddFooter>&amp;R&amp;D</oddFooter>
  </headerFooter>
  <ignoredErrors>
    <ignoredError sqref="H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9"/>
  <sheetViews>
    <sheetView zoomScaleNormal="100" workbookViewId="0">
      <selection activeCell="C3" sqref="C3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8.453125" style="3" bestFit="1" customWidth="1"/>
    <col min="4" max="4" width="13.36328125" style="4" bestFit="1" customWidth="1"/>
    <col min="5" max="5" width="13.08984375" style="4" bestFit="1" customWidth="1"/>
    <col min="6" max="6" width="15.0898437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6</v>
      </c>
      <c r="B3" s="10" t="s">
        <v>872</v>
      </c>
      <c r="C3" s="41"/>
      <c r="D3" s="16">
        <f>'Unit Totals'!D8</f>
        <v>48</v>
      </c>
      <c r="E3" s="16">
        <f>'Unit Totals'!E8</f>
        <v>1</v>
      </c>
      <c r="F3" s="16">
        <f t="shared" ref="F3:F13" si="0">SUM(D3:E3)</f>
        <v>49</v>
      </c>
      <c r="G3" s="16">
        <f>'Unit Totals'!G8+2</f>
        <v>69</v>
      </c>
      <c r="H3" s="18">
        <f t="shared" ref="H3:H13" si="1">F3/G3</f>
        <v>0.71014492753623193</v>
      </c>
      <c r="I3" s="16">
        <f>'Unit Totals'!H8</f>
        <v>7</v>
      </c>
    </row>
    <row r="4" spans="1:9" x14ac:dyDescent="0.35">
      <c r="A4" s="14">
        <v>121</v>
      </c>
      <c r="B4" s="10" t="s">
        <v>873</v>
      </c>
      <c r="C4" s="41"/>
      <c r="D4" s="16">
        <f>'Unit Totals'!D69</f>
        <v>28</v>
      </c>
      <c r="E4" s="16">
        <f>'Unit Totals'!E69</f>
        <v>4</v>
      </c>
      <c r="F4" s="16">
        <f t="shared" si="0"/>
        <v>32</v>
      </c>
      <c r="G4" s="16">
        <f>'Unit Totals'!G69+2</f>
        <v>48</v>
      </c>
      <c r="H4" s="18">
        <f t="shared" si="1"/>
        <v>0.66666666666666663</v>
      </c>
      <c r="I4" s="16">
        <f>'Unit Totals'!H69</f>
        <v>0</v>
      </c>
    </row>
    <row r="5" spans="1:9" x14ac:dyDescent="0.35">
      <c r="A5" s="14">
        <v>136</v>
      </c>
      <c r="B5" s="10" t="s">
        <v>874</v>
      </c>
      <c r="C5" s="41"/>
      <c r="D5" s="16">
        <f>'Unit Totals'!D77</f>
        <v>56</v>
      </c>
      <c r="E5" s="16">
        <f>'Unit Totals'!E77</f>
        <v>9</v>
      </c>
      <c r="F5" s="16">
        <f t="shared" si="0"/>
        <v>65</v>
      </c>
      <c r="G5" s="16">
        <f>'Unit Totals'!G77+2</f>
        <v>100</v>
      </c>
      <c r="H5" s="18">
        <f t="shared" si="1"/>
        <v>0.65</v>
      </c>
      <c r="I5" s="16">
        <f>'Unit Totals'!H77</f>
        <v>2</v>
      </c>
    </row>
    <row r="6" spans="1:9" x14ac:dyDescent="0.35">
      <c r="A6" s="14">
        <v>189</v>
      </c>
      <c r="B6" s="10" t="s">
        <v>875</v>
      </c>
      <c r="C6" s="41"/>
      <c r="D6" s="16">
        <f>'Unit Totals'!D95</f>
        <v>15</v>
      </c>
      <c r="E6" s="16">
        <f>'Unit Totals'!E95</f>
        <v>0</v>
      </c>
      <c r="F6" s="16">
        <f t="shared" si="0"/>
        <v>15</v>
      </c>
      <c r="G6" s="16">
        <f>'Unit Totals'!G95+2</f>
        <v>16</v>
      </c>
      <c r="H6" s="18">
        <f t="shared" si="1"/>
        <v>0.9375</v>
      </c>
      <c r="I6" s="16">
        <f>'Unit Totals'!H95</f>
        <v>0</v>
      </c>
    </row>
    <row r="7" spans="1:9" x14ac:dyDescent="0.35">
      <c r="A7" s="14">
        <v>227</v>
      </c>
      <c r="B7" s="10" t="s">
        <v>223</v>
      </c>
      <c r="C7" s="41"/>
      <c r="D7" s="16">
        <f>'Unit Totals'!D111</f>
        <v>22</v>
      </c>
      <c r="E7" s="16">
        <f>'Unit Totals'!E111</f>
        <v>0</v>
      </c>
      <c r="F7" s="16">
        <f t="shared" si="0"/>
        <v>22</v>
      </c>
      <c r="G7" s="16">
        <f>'Unit Totals'!G111+2</f>
        <v>46</v>
      </c>
      <c r="H7" s="18">
        <f t="shared" si="1"/>
        <v>0.47826086956521741</v>
      </c>
      <c r="I7" s="16">
        <f>'Unit Totals'!H111</f>
        <v>0</v>
      </c>
    </row>
    <row r="8" spans="1:9" x14ac:dyDescent="0.35">
      <c r="A8" s="14">
        <v>246</v>
      </c>
      <c r="B8" s="10" t="s">
        <v>237</v>
      </c>
      <c r="C8" s="41"/>
      <c r="D8" s="16">
        <f>'Unit Totals'!D118</f>
        <v>28</v>
      </c>
      <c r="E8" s="16">
        <f>'Unit Totals'!E118</f>
        <v>1</v>
      </c>
      <c r="F8" s="16">
        <f t="shared" si="0"/>
        <v>29</v>
      </c>
      <c r="G8" s="16">
        <f>'Unit Totals'!G118+2</f>
        <v>38</v>
      </c>
      <c r="H8" s="18">
        <f t="shared" si="1"/>
        <v>0.76315789473684215</v>
      </c>
      <c r="I8" s="16">
        <f>'Unit Totals'!H118</f>
        <v>4</v>
      </c>
    </row>
    <row r="9" spans="1:9" x14ac:dyDescent="0.35">
      <c r="A9" s="14">
        <v>297</v>
      </c>
      <c r="B9" s="10" t="s">
        <v>876</v>
      </c>
      <c r="C9" s="41"/>
      <c r="D9" s="16">
        <f>'Unit Totals'!D142</f>
        <v>1</v>
      </c>
      <c r="E9" s="16">
        <f>'Unit Totals'!E142</f>
        <v>0</v>
      </c>
      <c r="F9" s="16">
        <f t="shared" si="0"/>
        <v>1</v>
      </c>
      <c r="G9" s="16">
        <f>'Unit Totals'!G142+2</f>
        <v>23</v>
      </c>
      <c r="H9" s="18">
        <f t="shared" si="1"/>
        <v>4.3478260869565216E-2</v>
      </c>
      <c r="I9" s="16">
        <f>'Unit Totals'!H142</f>
        <v>1</v>
      </c>
    </row>
    <row r="10" spans="1:9" x14ac:dyDescent="0.35">
      <c r="A10" s="14">
        <v>569</v>
      </c>
      <c r="B10" s="10" t="s">
        <v>474</v>
      </c>
      <c r="C10" s="41"/>
      <c r="D10" s="16">
        <f>'Unit Totals'!D238</f>
        <v>62</v>
      </c>
      <c r="E10" s="16">
        <f>'Unit Totals'!E238</f>
        <v>3</v>
      </c>
      <c r="F10" s="16">
        <f t="shared" si="0"/>
        <v>65</v>
      </c>
      <c r="G10" s="16">
        <f>'Unit Totals'!G238+2</f>
        <v>85</v>
      </c>
      <c r="H10" s="18">
        <f t="shared" si="1"/>
        <v>0.76470588235294112</v>
      </c>
      <c r="I10" s="16">
        <f>'Unit Totals'!H238</f>
        <v>4</v>
      </c>
    </row>
    <row r="11" spans="1:9" x14ac:dyDescent="0.35">
      <c r="A11" s="14">
        <v>614</v>
      </c>
      <c r="B11" s="10" t="s">
        <v>877</v>
      </c>
      <c r="C11" s="41"/>
      <c r="D11" s="16">
        <f>'Unit Totals'!D254</f>
        <v>22</v>
      </c>
      <c r="E11" s="16">
        <f>'Unit Totals'!E254</f>
        <v>4</v>
      </c>
      <c r="F11" s="16">
        <f t="shared" si="0"/>
        <v>26</v>
      </c>
      <c r="G11" s="16">
        <f>'Unit Totals'!G254+2</f>
        <v>49</v>
      </c>
      <c r="H11" s="18">
        <f t="shared" si="1"/>
        <v>0.53061224489795922</v>
      </c>
      <c r="I11" s="16">
        <f>'Unit Totals'!H254</f>
        <v>3</v>
      </c>
    </row>
    <row r="12" spans="1:9" x14ac:dyDescent="0.35">
      <c r="A12" s="14">
        <v>682</v>
      </c>
      <c r="B12" s="10" t="s">
        <v>878</v>
      </c>
      <c r="C12" s="41"/>
      <c r="D12" s="16">
        <f>'Unit Totals'!D283</f>
        <v>2</v>
      </c>
      <c r="E12" s="16">
        <f>'Unit Totals'!E283</f>
        <v>0</v>
      </c>
      <c r="F12" s="16">
        <f>SUM(D12:E12)</f>
        <v>2</v>
      </c>
      <c r="G12" s="16">
        <f>'Unit Totals'!G283+2</f>
        <v>25</v>
      </c>
      <c r="H12" s="18">
        <f t="shared" si="1"/>
        <v>0.08</v>
      </c>
      <c r="I12" s="16">
        <f>'Unit Totals'!H283</f>
        <v>1</v>
      </c>
    </row>
    <row r="13" spans="1:9" x14ac:dyDescent="0.35">
      <c r="A13" s="14">
        <v>765</v>
      </c>
      <c r="B13" s="10" t="s">
        <v>879</v>
      </c>
      <c r="C13" s="41"/>
      <c r="D13" s="16">
        <f>'Unit Totals'!D312</f>
        <v>33</v>
      </c>
      <c r="E13" s="16">
        <f>'Unit Totals'!E312</f>
        <v>3</v>
      </c>
      <c r="F13" s="16">
        <f t="shared" si="0"/>
        <v>36</v>
      </c>
      <c r="G13" s="16">
        <f>'Unit Totals'!G312+2</f>
        <v>40</v>
      </c>
      <c r="H13" s="18">
        <f t="shared" si="1"/>
        <v>0.9</v>
      </c>
      <c r="I13" s="16">
        <f>'Unit Totals'!H312</f>
        <v>8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317</v>
      </c>
      <c r="E15" s="16">
        <f>SUM(E3:E13)</f>
        <v>25</v>
      </c>
      <c r="F15" s="16">
        <f>SUM(F3:F13)</f>
        <v>342</v>
      </c>
      <c r="G15" s="16">
        <f>SUM(G3:G14)</f>
        <v>539</v>
      </c>
      <c r="H15" s="19">
        <f>F15/G15</f>
        <v>0.63450834879406304</v>
      </c>
      <c r="I15" s="7">
        <f>SUM(I3:I13)</f>
        <v>30</v>
      </c>
    </row>
    <row r="19" spans="1:3" x14ac:dyDescent="0.35">
      <c r="B19" s="1" t="s">
        <v>823</v>
      </c>
      <c r="C19" s="53">
        <f>COUNTIFS(C3:C13,"&gt;=8/1/2024",C3:C13,"&lt;=7/31/2025")</f>
        <v>0</v>
      </c>
    </row>
    <row r="29" spans="1:3" x14ac:dyDescent="0.35">
      <c r="A29" s="6"/>
    </row>
  </sheetData>
  <sheetProtection algorithmName="SHA-512" hashValue="aGoZ3gPkTo0P9ZtWKFKHb8by4so3ECUqrBnUqUeOK6AneEae4e85IDpRU0YpVPE7dX3+tOZNWQqrkpRx/5bfYA==" saltValue="gwdaeoqo5XjYN/3cUDkjuA==" spinCount="100000" sheet="1" selectLockedCells="1"/>
  <phoneticPr fontId="2" type="noConversion"/>
  <conditionalFormatting sqref="H3:H13">
    <cfRule type="cellIs" dxfId="11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14</oddHeader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zoomScale="98" zoomScaleNormal="98" workbookViewId="0">
      <selection activeCell="C3" sqref="C3"/>
    </sheetView>
  </sheetViews>
  <sheetFormatPr defaultColWidth="10.90625" defaultRowHeight="18" x14ac:dyDescent="0.35"/>
  <cols>
    <col min="1" max="1" width="6.6328125" style="2" bestFit="1" customWidth="1"/>
    <col min="2" max="2" width="20.08984375" style="1" bestFit="1" customWidth="1"/>
    <col min="3" max="3" width="19.453125" style="3" bestFit="1" customWidth="1"/>
    <col min="4" max="4" width="9.54296875" style="4" customWidth="1"/>
    <col min="5" max="5" width="9.9062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</v>
      </c>
      <c r="B3" s="10" t="s">
        <v>880</v>
      </c>
      <c r="C3" s="41"/>
      <c r="D3" s="16">
        <f>'Unit Totals'!D4</f>
        <v>17</v>
      </c>
      <c r="E3" s="16">
        <f>'Unit Totals'!E4</f>
        <v>2</v>
      </c>
      <c r="F3" s="16">
        <f>'Unit Totals'!F4</f>
        <v>19</v>
      </c>
      <c r="G3" s="16">
        <f>'Unit Totals'!G4+2</f>
        <v>26</v>
      </c>
      <c r="H3" s="18">
        <f t="shared" ref="H3:H13" si="0">F3/G3</f>
        <v>0.73076923076923073</v>
      </c>
      <c r="I3" s="16">
        <f>'Unit Totals'!H4</f>
        <v>0</v>
      </c>
    </row>
    <row r="4" spans="1:9" x14ac:dyDescent="0.35">
      <c r="A4" s="14">
        <v>4</v>
      </c>
      <c r="B4" s="10" t="s">
        <v>881</v>
      </c>
      <c r="C4" s="41"/>
      <c r="D4" s="16">
        <f>'Unit Totals'!D6</f>
        <v>20</v>
      </c>
      <c r="E4" s="16">
        <f>'Unit Totals'!E6</f>
        <v>0</v>
      </c>
      <c r="F4" s="16">
        <f t="shared" ref="F4:F29" si="1">SUM(D4:E4)</f>
        <v>20</v>
      </c>
      <c r="G4" s="16">
        <f>'Unit Totals'!G6+2</f>
        <v>39</v>
      </c>
      <c r="H4" s="18">
        <f t="shared" si="0"/>
        <v>0.51282051282051277</v>
      </c>
      <c r="I4" s="16">
        <f>'Unit Totals'!H6</f>
        <v>1</v>
      </c>
    </row>
    <row r="5" spans="1:9" x14ac:dyDescent="0.35">
      <c r="A5" s="14">
        <v>16</v>
      </c>
      <c r="B5" s="10" t="s">
        <v>882</v>
      </c>
      <c r="C5" s="41"/>
      <c r="D5" s="16">
        <f>'Unit Totals'!D14</f>
        <v>19</v>
      </c>
      <c r="E5" s="16">
        <f>'Unit Totals'!E14</f>
        <v>1</v>
      </c>
      <c r="F5" s="16">
        <f t="shared" si="1"/>
        <v>20</v>
      </c>
      <c r="G5" s="16">
        <f>'Unit Totals'!G14+2</f>
        <v>43</v>
      </c>
      <c r="H5" s="18">
        <f t="shared" si="0"/>
        <v>0.46511627906976744</v>
      </c>
      <c r="I5" s="16">
        <f>'Unit Totals'!H14</f>
        <v>4</v>
      </c>
    </row>
    <row r="6" spans="1:9" x14ac:dyDescent="0.35">
      <c r="A6" s="14">
        <v>17</v>
      </c>
      <c r="B6" s="10" t="s">
        <v>883</v>
      </c>
      <c r="C6" s="41"/>
      <c r="D6" s="16">
        <f>'Unit Totals'!D15</f>
        <v>28</v>
      </c>
      <c r="E6" s="16">
        <f>'Unit Totals'!E15</f>
        <v>1</v>
      </c>
      <c r="F6" s="16">
        <f t="shared" si="1"/>
        <v>29</v>
      </c>
      <c r="G6" s="16">
        <f>'Unit Totals'!G15+2</f>
        <v>47</v>
      </c>
      <c r="H6" s="18">
        <f t="shared" si="0"/>
        <v>0.61702127659574468</v>
      </c>
      <c r="I6" s="16">
        <f>'Unit Totals'!H15</f>
        <v>0</v>
      </c>
    </row>
    <row r="7" spans="1:9" x14ac:dyDescent="0.35">
      <c r="A7" s="14">
        <v>25</v>
      </c>
      <c r="B7" s="10" t="s">
        <v>40</v>
      </c>
      <c r="C7" s="41"/>
      <c r="D7" s="16">
        <f>'Unit Totals'!D20</f>
        <v>1</v>
      </c>
      <c r="E7" s="16">
        <f>'Unit Totals'!E20</f>
        <v>0</v>
      </c>
      <c r="F7" s="16">
        <f t="shared" si="1"/>
        <v>1</v>
      </c>
      <c r="G7" s="16">
        <f>'Unit Totals'!G20+2</f>
        <v>20</v>
      </c>
      <c r="H7" s="18">
        <f t="shared" si="0"/>
        <v>0.05</v>
      </c>
      <c r="I7" s="16">
        <f>'Unit Totals'!H20</f>
        <v>0</v>
      </c>
    </row>
    <row r="8" spans="1:9" x14ac:dyDescent="0.35">
      <c r="A8" s="14">
        <v>26</v>
      </c>
      <c r="B8" s="10" t="s">
        <v>884</v>
      </c>
      <c r="C8" s="41"/>
      <c r="D8" s="16">
        <f>'Unit Totals'!D21</f>
        <v>22</v>
      </c>
      <c r="E8" s="16">
        <f>'Unit Totals'!E21</f>
        <v>2</v>
      </c>
      <c r="F8" s="16">
        <f t="shared" si="1"/>
        <v>24</v>
      </c>
      <c r="G8" s="16">
        <f>'Unit Totals'!G21+2</f>
        <v>33</v>
      </c>
      <c r="H8" s="18">
        <f t="shared" si="0"/>
        <v>0.72727272727272729</v>
      </c>
      <c r="I8" s="16">
        <f>'Unit Totals'!H21</f>
        <v>2</v>
      </c>
    </row>
    <row r="9" spans="1:9" x14ac:dyDescent="0.35">
      <c r="A9" s="14">
        <v>31</v>
      </c>
      <c r="B9" s="10" t="s">
        <v>50</v>
      </c>
      <c r="C9" s="41"/>
      <c r="D9" s="16">
        <f>'Unit Totals'!D25</f>
        <v>7</v>
      </c>
      <c r="E9" s="16">
        <f>'Unit Totals'!E25</f>
        <v>0</v>
      </c>
      <c r="F9" s="16">
        <f t="shared" si="1"/>
        <v>7</v>
      </c>
      <c r="G9" s="16">
        <f>'Unit Totals'!G25+2</f>
        <v>10</v>
      </c>
      <c r="H9" s="18">
        <f t="shared" si="0"/>
        <v>0.7</v>
      </c>
      <c r="I9" s="16">
        <f>'Unit Totals'!H25</f>
        <v>1</v>
      </c>
    </row>
    <row r="10" spans="1:9" x14ac:dyDescent="0.35">
      <c r="A10" s="14">
        <v>37</v>
      </c>
      <c r="B10" s="10" t="s">
        <v>60</v>
      </c>
      <c r="C10" s="41"/>
      <c r="D10" s="16">
        <f>'Unit Totals'!D30</f>
        <v>18</v>
      </c>
      <c r="E10" s="16">
        <f>'Unit Totals'!E30</f>
        <v>0</v>
      </c>
      <c r="F10" s="16">
        <f t="shared" si="1"/>
        <v>18</v>
      </c>
      <c r="G10" s="16">
        <f>'Unit Totals'!G30+2</f>
        <v>38</v>
      </c>
      <c r="H10" s="18">
        <f t="shared" si="0"/>
        <v>0.47368421052631576</v>
      </c>
      <c r="I10" s="16">
        <f>'Unit Totals'!H30</f>
        <v>1</v>
      </c>
    </row>
    <row r="11" spans="1:9" x14ac:dyDescent="0.35">
      <c r="A11" s="14">
        <v>45</v>
      </c>
      <c r="B11" s="10" t="s">
        <v>885</v>
      </c>
      <c r="C11" s="41"/>
      <c r="D11" s="16">
        <f>'Unit Totals'!D32</f>
        <v>6</v>
      </c>
      <c r="E11" s="16">
        <f>'Unit Totals'!E32</f>
        <v>1</v>
      </c>
      <c r="F11" s="16">
        <f t="shared" si="1"/>
        <v>7</v>
      </c>
      <c r="G11" s="16">
        <f>'Unit Totals'!G32+2</f>
        <v>40</v>
      </c>
      <c r="H11" s="18">
        <f t="shared" si="0"/>
        <v>0.17499999999999999</v>
      </c>
      <c r="I11" s="16">
        <f>'Unit Totals'!H32</f>
        <v>0</v>
      </c>
    </row>
    <row r="12" spans="1:9" x14ac:dyDescent="0.35">
      <c r="A12" s="14">
        <v>140</v>
      </c>
      <c r="B12" s="10" t="s">
        <v>161</v>
      </c>
      <c r="C12" s="41"/>
      <c r="D12" s="16">
        <f>'Unit Totals'!D80</f>
        <v>15</v>
      </c>
      <c r="E12" s="16">
        <f>'Unit Totals'!E80</f>
        <v>0</v>
      </c>
      <c r="F12" s="16">
        <f t="shared" si="1"/>
        <v>15</v>
      </c>
      <c r="G12" s="16">
        <f>'Unit Totals'!G80+2</f>
        <v>32</v>
      </c>
      <c r="H12" s="18">
        <f t="shared" si="0"/>
        <v>0.46875</v>
      </c>
      <c r="I12" s="16">
        <f>'Unit Totals'!H80</f>
        <v>2</v>
      </c>
    </row>
    <row r="13" spans="1:9" x14ac:dyDescent="0.35">
      <c r="A13" s="14">
        <v>255</v>
      </c>
      <c r="B13" s="10" t="s">
        <v>249</v>
      </c>
      <c r="C13" s="41"/>
      <c r="D13" s="16">
        <f>'Unit Totals'!D124</f>
        <v>47</v>
      </c>
      <c r="E13" s="16">
        <f>'Unit Totals'!E124</f>
        <v>4</v>
      </c>
      <c r="F13" s="16">
        <f t="shared" si="1"/>
        <v>51</v>
      </c>
      <c r="G13" s="16">
        <f>'Unit Totals'!G124+2</f>
        <v>67</v>
      </c>
      <c r="H13" s="18">
        <f t="shared" si="0"/>
        <v>0.76119402985074625</v>
      </c>
      <c r="I13" s="16">
        <f>'Unit Totals'!H124</f>
        <v>1</v>
      </c>
    </row>
    <row r="14" spans="1:9" x14ac:dyDescent="0.35">
      <c r="A14" s="14">
        <v>285</v>
      </c>
      <c r="B14" s="10" t="s">
        <v>886</v>
      </c>
      <c r="C14" s="41"/>
      <c r="D14" s="16">
        <f>'Unit Totals'!D135</f>
        <v>56</v>
      </c>
      <c r="E14" s="16">
        <f>'Unit Totals'!E135</f>
        <v>5</v>
      </c>
      <c r="F14" s="16">
        <f t="shared" si="1"/>
        <v>61</v>
      </c>
      <c r="G14" s="16">
        <f>'Unit Totals'!G135+2</f>
        <v>88</v>
      </c>
      <c r="H14" s="18">
        <f>F14/G14</f>
        <v>0.69318181818181823</v>
      </c>
      <c r="I14" s="16">
        <f>'Unit Totals'!H135</f>
        <v>7</v>
      </c>
    </row>
    <row r="15" spans="1:9" x14ac:dyDescent="0.35">
      <c r="A15" s="14">
        <v>286</v>
      </c>
      <c r="B15" s="10" t="s">
        <v>273</v>
      </c>
      <c r="C15" s="41"/>
      <c r="D15" s="16">
        <f>'Unit Totals'!D136</f>
        <v>21</v>
      </c>
      <c r="E15" s="16">
        <f>'Unit Totals'!E136</f>
        <v>0</v>
      </c>
      <c r="F15" s="16">
        <f>SUM(D15:E15)</f>
        <v>21</v>
      </c>
      <c r="G15" s="16">
        <f>'Unit Totals'!G136+2</f>
        <v>37</v>
      </c>
      <c r="H15" s="18">
        <f>F15/G15</f>
        <v>0.56756756756756754</v>
      </c>
      <c r="I15" s="16">
        <f>'Unit Totals'!H136</f>
        <v>8</v>
      </c>
    </row>
    <row r="16" spans="1:9" x14ac:dyDescent="0.35">
      <c r="A16" s="14">
        <v>350</v>
      </c>
      <c r="B16" s="10" t="s">
        <v>887</v>
      </c>
      <c r="C16" s="41"/>
      <c r="D16" s="16">
        <f>'Unit Totals'!D161</f>
        <v>6</v>
      </c>
      <c r="E16" s="16">
        <f>'Unit Totals'!E161</f>
        <v>0</v>
      </c>
      <c r="F16" s="16">
        <f t="shared" si="1"/>
        <v>6</v>
      </c>
      <c r="G16" s="16">
        <v>11</v>
      </c>
      <c r="H16" s="18">
        <f t="shared" ref="H16:H29" si="2">F16/G16</f>
        <v>0.54545454545454541</v>
      </c>
      <c r="I16" s="16">
        <f>'Unit Totals'!H161</f>
        <v>0</v>
      </c>
    </row>
    <row r="17" spans="1:9" x14ac:dyDescent="0.35">
      <c r="A17" s="14">
        <v>371</v>
      </c>
      <c r="B17" s="10" t="s">
        <v>334</v>
      </c>
      <c r="C17" s="41"/>
      <c r="D17" s="16">
        <f>'Unit Totals'!D167</f>
        <v>25</v>
      </c>
      <c r="E17" s="16">
        <f>'Unit Totals'!E167</f>
        <v>0</v>
      </c>
      <c r="F17" s="16">
        <f t="shared" si="1"/>
        <v>25</v>
      </c>
      <c r="G17" s="16">
        <f>'Unit Totals'!G167+2</f>
        <v>33</v>
      </c>
      <c r="H17" s="18">
        <f t="shared" si="2"/>
        <v>0.75757575757575757</v>
      </c>
      <c r="I17" s="16">
        <f>'Unit Totals'!H167</f>
        <v>0</v>
      </c>
    </row>
    <row r="18" spans="1:9" x14ac:dyDescent="0.35">
      <c r="A18" s="14">
        <v>381</v>
      </c>
      <c r="B18" s="10" t="s">
        <v>888</v>
      </c>
      <c r="C18" s="41"/>
      <c r="D18" s="16">
        <f>'Unit Totals'!D170</f>
        <v>40</v>
      </c>
      <c r="E18" s="16">
        <f>'Unit Totals'!E170</f>
        <v>0</v>
      </c>
      <c r="F18" s="16">
        <f t="shared" si="1"/>
        <v>40</v>
      </c>
      <c r="G18" s="16">
        <f>'Unit Totals'!G170+2</f>
        <v>58</v>
      </c>
      <c r="H18" s="18">
        <f t="shared" si="2"/>
        <v>0.68965517241379315</v>
      </c>
      <c r="I18" s="16">
        <f>'Unit Totals'!H170</f>
        <v>2</v>
      </c>
    </row>
    <row r="19" spans="1:9" x14ac:dyDescent="0.35">
      <c r="A19" s="14">
        <v>417</v>
      </c>
      <c r="B19" s="10" t="s">
        <v>368</v>
      </c>
      <c r="C19" s="41"/>
      <c r="D19" s="16">
        <f>'Unit Totals'!D184</f>
        <v>8</v>
      </c>
      <c r="E19" s="16">
        <f>'Unit Totals'!E184</f>
        <v>0</v>
      </c>
      <c r="F19" s="16">
        <f t="shared" si="1"/>
        <v>8</v>
      </c>
      <c r="G19" s="16">
        <f>'Unit Totals'!G184+2</f>
        <v>12</v>
      </c>
      <c r="H19" s="18">
        <f t="shared" si="2"/>
        <v>0.66666666666666663</v>
      </c>
      <c r="I19" s="16">
        <f>'Unit Totals'!H184</f>
        <v>0</v>
      </c>
    </row>
    <row r="20" spans="1:9" x14ac:dyDescent="0.35">
      <c r="A20" s="14">
        <v>465</v>
      </c>
      <c r="B20" s="10" t="s">
        <v>410</v>
      </c>
      <c r="C20" s="41"/>
      <c r="D20" s="16">
        <f>'Unit Totals'!D205</f>
        <v>9</v>
      </c>
      <c r="E20" s="16">
        <f>'Unit Totals'!E205</f>
        <v>0</v>
      </c>
      <c r="F20" s="16">
        <f t="shared" si="1"/>
        <v>9</v>
      </c>
      <c r="G20" s="16">
        <f>'Unit Totals'!G205+2</f>
        <v>13</v>
      </c>
      <c r="H20" s="18">
        <f t="shared" si="2"/>
        <v>0.69230769230769229</v>
      </c>
      <c r="I20" s="16">
        <f>'Unit Totals'!H205</f>
        <v>0</v>
      </c>
    </row>
    <row r="21" spans="1:9" x14ac:dyDescent="0.35">
      <c r="A21" s="14">
        <v>533</v>
      </c>
      <c r="B21" s="10" t="s">
        <v>889</v>
      </c>
      <c r="C21" s="41"/>
      <c r="D21" s="16">
        <f>'Unit Totals'!D227</f>
        <v>12</v>
      </c>
      <c r="E21" s="16">
        <f>'Unit Totals'!E227</f>
        <v>0</v>
      </c>
      <c r="F21" s="16">
        <f t="shared" si="1"/>
        <v>12</v>
      </c>
      <c r="G21" s="16">
        <f>'Unit Totals'!G227+2</f>
        <v>36</v>
      </c>
      <c r="H21" s="18">
        <f t="shared" si="2"/>
        <v>0.33333333333333331</v>
      </c>
      <c r="I21" s="16">
        <f>'Unit Totals'!H227</f>
        <v>0</v>
      </c>
    </row>
    <row r="22" spans="1:9" x14ac:dyDescent="0.35">
      <c r="A22" s="14">
        <v>546</v>
      </c>
      <c r="B22" s="10" t="s">
        <v>890</v>
      </c>
      <c r="C22" s="41"/>
      <c r="D22" s="16">
        <f>'Unit Totals'!D229</f>
        <v>15</v>
      </c>
      <c r="E22" s="16">
        <f>'Unit Totals'!E229</f>
        <v>1</v>
      </c>
      <c r="F22" s="16">
        <f t="shared" si="1"/>
        <v>16</v>
      </c>
      <c r="G22" s="16">
        <f>'Unit Totals'!G229+2</f>
        <v>29</v>
      </c>
      <c r="H22" s="18">
        <f t="shared" si="2"/>
        <v>0.55172413793103448</v>
      </c>
      <c r="I22" s="16">
        <f>'Unit Totals'!H229</f>
        <v>0</v>
      </c>
    </row>
    <row r="23" spans="1:9" x14ac:dyDescent="0.35">
      <c r="A23" s="14">
        <v>640</v>
      </c>
      <c r="B23" s="10" t="s">
        <v>891</v>
      </c>
      <c r="C23" s="41"/>
      <c r="D23" s="16">
        <f>'Unit Totals'!D267</f>
        <v>11</v>
      </c>
      <c r="E23" s="16">
        <f>'Unit Totals'!E267</f>
        <v>0</v>
      </c>
      <c r="F23" s="16">
        <f t="shared" si="1"/>
        <v>11</v>
      </c>
      <c r="G23" s="16">
        <f>'Unit Totals'!G267+2</f>
        <v>15</v>
      </c>
      <c r="H23" s="18">
        <f t="shared" si="2"/>
        <v>0.73333333333333328</v>
      </c>
      <c r="I23" s="16">
        <f>'Unit Totals'!H267</f>
        <v>0</v>
      </c>
    </row>
    <row r="24" spans="1:9" x14ac:dyDescent="0.35">
      <c r="A24" s="14">
        <v>644</v>
      </c>
      <c r="B24" s="10" t="s">
        <v>892</v>
      </c>
      <c r="C24" s="41"/>
      <c r="D24" s="16">
        <f>'Unit Totals'!D270</f>
        <v>51</v>
      </c>
      <c r="E24" s="16">
        <f>'Unit Totals'!E270</f>
        <v>3</v>
      </c>
      <c r="F24" s="16">
        <f t="shared" si="1"/>
        <v>54</v>
      </c>
      <c r="G24" s="16">
        <f>'Unit Totals'!G270+2</f>
        <v>87</v>
      </c>
      <c r="H24" s="18">
        <f t="shared" si="2"/>
        <v>0.62068965517241381</v>
      </c>
      <c r="I24" s="16">
        <f>'Unit Totals'!H270</f>
        <v>2</v>
      </c>
    </row>
    <row r="25" spans="1:9" x14ac:dyDescent="0.35">
      <c r="A25" s="14">
        <v>724</v>
      </c>
      <c r="B25" s="10" t="s">
        <v>893</v>
      </c>
      <c r="C25" s="41"/>
      <c r="D25" s="16">
        <f>'Unit Totals'!D300</f>
        <v>0</v>
      </c>
      <c r="E25" s="16">
        <f>'Unit Totals'!E300</f>
        <v>0</v>
      </c>
      <c r="F25" s="16">
        <f t="shared" si="1"/>
        <v>0</v>
      </c>
      <c r="G25" s="16">
        <f>'Unit Totals'!G300+2</f>
        <v>17</v>
      </c>
      <c r="H25" s="18">
        <f t="shared" si="2"/>
        <v>0</v>
      </c>
      <c r="I25" s="16">
        <f>'Unit Totals'!H300</f>
        <v>0</v>
      </c>
    </row>
    <row r="26" spans="1:9" x14ac:dyDescent="0.35">
      <c r="A26" s="14">
        <v>749</v>
      </c>
      <c r="B26" s="10" t="s">
        <v>894</v>
      </c>
      <c r="C26" s="41"/>
      <c r="D26" s="16">
        <f>'Unit Totals'!D307</f>
        <v>43</v>
      </c>
      <c r="E26" s="16">
        <f>'Unit Totals'!E307</f>
        <v>4</v>
      </c>
      <c r="F26" s="16">
        <f t="shared" si="1"/>
        <v>47</v>
      </c>
      <c r="G26" s="16">
        <f>'Unit Totals'!G307+2</f>
        <v>75</v>
      </c>
      <c r="H26" s="18">
        <f t="shared" si="2"/>
        <v>0.62666666666666671</v>
      </c>
      <c r="I26" s="16">
        <f>'Unit Totals'!H307</f>
        <v>0</v>
      </c>
    </row>
    <row r="27" spans="1:9" x14ac:dyDescent="0.35">
      <c r="A27" s="14">
        <v>823</v>
      </c>
      <c r="B27" s="10" t="s">
        <v>895</v>
      </c>
      <c r="C27" s="41"/>
      <c r="D27" s="16">
        <f>'Unit Totals'!D323</f>
        <v>0</v>
      </c>
      <c r="E27" s="16">
        <f>'Unit Totals'!E323</f>
        <v>0</v>
      </c>
      <c r="F27" s="16">
        <f t="shared" si="1"/>
        <v>0</v>
      </c>
      <c r="G27" s="16">
        <f>'Unit Totals'!G323+2</f>
        <v>15</v>
      </c>
      <c r="H27" s="18">
        <f t="shared" si="2"/>
        <v>0</v>
      </c>
      <c r="I27" s="16">
        <f>'Unit Totals'!H323</f>
        <v>0</v>
      </c>
    </row>
    <row r="28" spans="1:9" x14ac:dyDescent="0.35">
      <c r="A28" s="14">
        <v>1197</v>
      </c>
      <c r="B28" s="10" t="s">
        <v>896</v>
      </c>
      <c r="C28" s="41"/>
      <c r="D28" s="16">
        <f>'Unit Totals'!D383</f>
        <v>14</v>
      </c>
      <c r="E28" s="16">
        <f>'Unit Totals'!E383</f>
        <v>1</v>
      </c>
      <c r="F28" s="16">
        <f t="shared" si="1"/>
        <v>15</v>
      </c>
      <c r="G28" s="16">
        <f>'Unit Totals'!G383+2</f>
        <v>32</v>
      </c>
      <c r="H28" s="18">
        <f t="shared" si="2"/>
        <v>0.46875</v>
      </c>
      <c r="I28" s="16">
        <f>'Unit Totals'!H383</f>
        <v>0</v>
      </c>
    </row>
    <row r="29" spans="1:9" x14ac:dyDescent="0.35">
      <c r="A29" s="14">
        <v>1233</v>
      </c>
      <c r="B29" s="10" t="s">
        <v>780</v>
      </c>
      <c r="C29" s="41"/>
      <c r="D29" s="16">
        <f>'Unit Totals'!D392</f>
        <v>29</v>
      </c>
      <c r="E29" s="16">
        <f>'Unit Totals'!E392</f>
        <v>1</v>
      </c>
      <c r="F29" s="16">
        <f t="shared" si="1"/>
        <v>30</v>
      </c>
      <c r="G29" s="16">
        <f>'Unit Totals'!G392+2</f>
        <v>45</v>
      </c>
      <c r="H29" s="18">
        <f t="shared" si="2"/>
        <v>0.66666666666666663</v>
      </c>
      <c r="I29" s="16">
        <f>'Unit Totals'!H392</f>
        <v>0</v>
      </c>
    </row>
    <row r="30" spans="1:9" x14ac:dyDescent="0.35">
      <c r="A30" s="14"/>
      <c r="B30" s="10"/>
      <c r="C30" s="15"/>
      <c r="D30" s="16"/>
      <c r="E30" s="16"/>
      <c r="F30" s="16"/>
      <c r="G30" s="16"/>
      <c r="H30" s="19"/>
      <c r="I30" s="7"/>
    </row>
    <row r="31" spans="1:9" x14ac:dyDescent="0.35">
      <c r="A31" s="7">
        <f>COUNT(A3:A30)</f>
        <v>27</v>
      </c>
      <c r="B31" s="10" t="s">
        <v>822</v>
      </c>
      <c r="C31" s="15"/>
      <c r="D31" s="16">
        <f>SUM(D3:D29)</f>
        <v>540</v>
      </c>
      <c r="E31" s="16">
        <f>SUM(E3:E29)</f>
        <v>26</v>
      </c>
      <c r="F31" s="16">
        <f>SUM(F3:F29)</f>
        <v>566</v>
      </c>
      <c r="G31" s="16">
        <f>SUM(G3:G30)</f>
        <v>998</v>
      </c>
      <c r="H31" s="19">
        <f>F31/G31</f>
        <v>0.56713426853707416</v>
      </c>
      <c r="I31" s="7">
        <f>SUM(I3:I29)</f>
        <v>31</v>
      </c>
    </row>
    <row r="35" spans="2:3" x14ac:dyDescent="0.35">
      <c r="B35" s="1" t="s">
        <v>823</v>
      </c>
      <c r="C35" s="53">
        <f>COUNTIFS(C3:C29,"&gt;=8/1/2024",C3:C29,"&lt;=7/31/2025")</f>
        <v>0</v>
      </c>
    </row>
  </sheetData>
  <sheetProtection algorithmName="SHA-512" hashValue="81ne32rdTsmKsEvrPv2xFGJWpxEYTSmYL7J1CMth/c9xVEJSTL3ftnzvXhjgRa+NsPq02wq0XbCqAhGDDHCVyg==" saltValue="bx9/gQvfXUqrcFo6/LVv6A==" spinCount="100000" sheet="1" selectLockedCells="1"/>
  <phoneticPr fontId="2" type="noConversion"/>
  <conditionalFormatting sqref="H3:H29">
    <cfRule type="cellIs" dxfId="10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15</oddHeader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3"/>
  <sheetViews>
    <sheetView zoomScaleNormal="100" workbookViewId="0">
      <selection activeCell="C3" sqref="C3"/>
    </sheetView>
  </sheetViews>
  <sheetFormatPr defaultColWidth="10.90625" defaultRowHeight="18" x14ac:dyDescent="0.35"/>
  <cols>
    <col min="1" max="1" width="6.6328125" style="2" bestFit="1" customWidth="1"/>
    <col min="2" max="2" width="12.08984375" style="1" bestFit="1" customWidth="1"/>
    <col min="3" max="3" width="19.453125" style="3" bestFit="1" customWidth="1"/>
    <col min="4" max="4" width="11.453125" style="4" customWidth="1"/>
    <col min="5" max="5" width="11.08984375" style="4" customWidth="1"/>
    <col min="6" max="6" width="12.36328125" style="4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</v>
      </c>
      <c r="B3" s="10" t="s">
        <v>10</v>
      </c>
      <c r="C3" s="41"/>
      <c r="D3" s="16">
        <f>'Unit Totals'!D5</f>
        <v>28</v>
      </c>
      <c r="E3" s="16">
        <f>'Unit Totals'!E5</f>
        <v>1</v>
      </c>
      <c r="F3" s="16">
        <f t="shared" ref="F3:F27" si="0">SUM(D3:E3)</f>
        <v>29</v>
      </c>
      <c r="G3" s="16">
        <f>'Unit Totals'!G5+2</f>
        <v>63</v>
      </c>
      <c r="H3" s="18">
        <f t="shared" ref="H3:H27" si="1">F3/G3</f>
        <v>0.46031746031746029</v>
      </c>
      <c r="I3" s="16">
        <f>'Unit Totals'!H5</f>
        <v>8</v>
      </c>
    </row>
    <row r="4" spans="1:9" x14ac:dyDescent="0.35">
      <c r="A4" s="14">
        <v>8</v>
      </c>
      <c r="B4" s="10" t="s">
        <v>18</v>
      </c>
      <c r="C4" s="41"/>
      <c r="D4" s="16">
        <f>'Unit Totals'!D9</f>
        <v>3</v>
      </c>
      <c r="E4" s="16">
        <f>'Unit Totals'!E9</f>
        <v>0</v>
      </c>
      <c r="F4" s="16">
        <f t="shared" si="0"/>
        <v>3</v>
      </c>
      <c r="G4" s="16">
        <f>'Unit Totals'!G9+2</f>
        <v>32</v>
      </c>
      <c r="H4" s="18">
        <f t="shared" si="1"/>
        <v>9.375E-2</v>
      </c>
      <c r="I4" s="16">
        <f>'Unit Totals'!H9</f>
        <v>2</v>
      </c>
    </row>
    <row r="5" spans="1:9" x14ac:dyDescent="0.35">
      <c r="A5" s="14">
        <v>9</v>
      </c>
      <c r="B5" s="10" t="s">
        <v>20</v>
      </c>
      <c r="C5" s="41"/>
      <c r="D5" s="16">
        <f>'Unit Totals'!D10</f>
        <v>24</v>
      </c>
      <c r="E5" s="16">
        <f>'Unit Totals'!E10</f>
        <v>0</v>
      </c>
      <c r="F5" s="16">
        <f t="shared" si="0"/>
        <v>24</v>
      </c>
      <c r="G5" s="16">
        <f>'Unit Totals'!G10+2</f>
        <v>34</v>
      </c>
      <c r="H5" s="18">
        <f t="shared" si="1"/>
        <v>0.70588235294117652</v>
      </c>
      <c r="I5" s="16">
        <f>'Unit Totals'!H10</f>
        <v>3</v>
      </c>
    </row>
    <row r="6" spans="1:9" x14ac:dyDescent="0.35">
      <c r="A6" s="14">
        <v>35</v>
      </c>
      <c r="B6" s="10" t="s">
        <v>897</v>
      </c>
      <c r="C6" s="41"/>
      <c r="D6" s="16">
        <f>'Unit Totals'!D28</f>
        <v>2</v>
      </c>
      <c r="E6" s="16">
        <f>'Unit Totals'!E28</f>
        <v>0</v>
      </c>
      <c r="F6" s="16">
        <f t="shared" si="0"/>
        <v>2</v>
      </c>
      <c r="G6" s="16">
        <f>'Unit Totals'!G28+2</f>
        <v>12</v>
      </c>
      <c r="H6" s="18">
        <f t="shared" si="1"/>
        <v>0.16666666666666666</v>
      </c>
      <c r="I6" s="16">
        <f>'Unit Totals'!H28</f>
        <v>1</v>
      </c>
    </row>
    <row r="7" spans="1:9" x14ac:dyDescent="0.35">
      <c r="A7" s="14">
        <v>44</v>
      </c>
      <c r="B7" s="10" t="s">
        <v>898</v>
      </c>
      <c r="C7" s="41"/>
      <c r="D7" s="16">
        <f>'Unit Totals'!D31</f>
        <v>43</v>
      </c>
      <c r="E7" s="16">
        <f>'Unit Totals'!E31</f>
        <v>1</v>
      </c>
      <c r="F7" s="16">
        <f t="shared" si="0"/>
        <v>44</v>
      </c>
      <c r="G7" s="16">
        <f>'Unit Totals'!G31+2</f>
        <v>57</v>
      </c>
      <c r="H7" s="18">
        <f t="shared" si="1"/>
        <v>0.77192982456140347</v>
      </c>
      <c r="I7" s="16">
        <f>'Unit Totals'!H31</f>
        <v>9</v>
      </c>
    </row>
    <row r="8" spans="1:9" x14ac:dyDescent="0.35">
      <c r="A8" s="14">
        <v>91</v>
      </c>
      <c r="B8" s="10" t="s">
        <v>114</v>
      </c>
      <c r="C8" s="41"/>
      <c r="D8" s="16">
        <f>'Unit Totals'!D57</f>
        <v>53</v>
      </c>
      <c r="E8" s="16">
        <f>'Unit Totals'!E57</f>
        <v>20</v>
      </c>
      <c r="F8" s="16">
        <f t="shared" si="0"/>
        <v>73</v>
      </c>
      <c r="G8" s="16">
        <f>'Unit Totals'!G57+2</f>
        <v>113</v>
      </c>
      <c r="H8" s="18">
        <f t="shared" si="1"/>
        <v>0.64601769911504425</v>
      </c>
      <c r="I8" s="16">
        <f>'Unit Totals'!H57</f>
        <v>0</v>
      </c>
    </row>
    <row r="9" spans="1:9" x14ac:dyDescent="0.35">
      <c r="A9" s="14">
        <v>100</v>
      </c>
      <c r="B9" s="10" t="s">
        <v>122</v>
      </c>
      <c r="C9" s="41"/>
      <c r="D9" s="16">
        <f>'Unit Totals'!D61</f>
        <v>10</v>
      </c>
      <c r="E9" s="16">
        <f>'Unit Totals'!E61</f>
        <v>1</v>
      </c>
      <c r="F9" s="16">
        <f t="shared" si="0"/>
        <v>11</v>
      </c>
      <c r="G9" s="16">
        <f>'Unit Totals'!G61+2</f>
        <v>26</v>
      </c>
      <c r="H9" s="18">
        <f t="shared" si="1"/>
        <v>0.42307692307692307</v>
      </c>
      <c r="I9" s="16">
        <f>'Unit Totals'!H61</f>
        <v>0</v>
      </c>
    </row>
    <row r="10" spans="1:9" x14ac:dyDescent="0.35">
      <c r="A10" s="14">
        <v>125</v>
      </c>
      <c r="B10" s="10" t="s">
        <v>142</v>
      </c>
      <c r="C10" s="41"/>
      <c r="D10" s="16">
        <f>'Unit Totals'!D71</f>
        <v>15</v>
      </c>
      <c r="E10" s="16">
        <f>'Unit Totals'!E71</f>
        <v>0</v>
      </c>
      <c r="F10" s="16">
        <f t="shared" si="0"/>
        <v>15</v>
      </c>
      <c r="G10" s="16">
        <f>'Unit Totals'!G71+2</f>
        <v>32</v>
      </c>
      <c r="H10" s="18">
        <f t="shared" si="1"/>
        <v>0.46875</v>
      </c>
      <c r="I10" s="16">
        <f>'Unit Totals'!H71</f>
        <v>0</v>
      </c>
    </row>
    <row r="11" spans="1:9" x14ac:dyDescent="0.35">
      <c r="A11" s="14">
        <v>254</v>
      </c>
      <c r="B11" s="10" t="s">
        <v>899</v>
      </c>
      <c r="C11" s="41"/>
      <c r="D11" s="16">
        <f>'Unit Totals'!D123</f>
        <v>28</v>
      </c>
      <c r="E11" s="16">
        <f>'Unit Totals'!E123</f>
        <v>2</v>
      </c>
      <c r="F11" s="16">
        <f t="shared" si="0"/>
        <v>30</v>
      </c>
      <c r="G11" s="16">
        <f>'Unit Totals'!G123+2</f>
        <v>31</v>
      </c>
      <c r="H11" s="18">
        <f t="shared" si="1"/>
        <v>0.967741935483871</v>
      </c>
      <c r="I11" s="16">
        <f>'Unit Totals'!H123</f>
        <v>4</v>
      </c>
    </row>
    <row r="12" spans="1:9" x14ac:dyDescent="0.35">
      <c r="A12" s="14">
        <v>318</v>
      </c>
      <c r="B12" s="10" t="s">
        <v>297</v>
      </c>
      <c r="C12" s="41"/>
      <c r="D12" s="16">
        <f>'Unit Totals'!D148</f>
        <v>2</v>
      </c>
      <c r="E12" s="16">
        <f>'Unit Totals'!E148</f>
        <v>0</v>
      </c>
      <c r="F12" s="16">
        <f t="shared" si="0"/>
        <v>2</v>
      </c>
      <c r="G12" s="16">
        <f>'Unit Totals'!G148+2</f>
        <v>32</v>
      </c>
      <c r="H12" s="18">
        <f t="shared" si="1"/>
        <v>6.25E-2</v>
      </c>
      <c r="I12" s="16">
        <f>'Unit Totals'!H148</f>
        <v>0</v>
      </c>
    </row>
    <row r="13" spans="1:9" x14ac:dyDescent="0.35">
      <c r="A13" s="14">
        <v>323</v>
      </c>
      <c r="B13" s="10" t="s">
        <v>301</v>
      </c>
      <c r="C13" s="41"/>
      <c r="D13" s="16">
        <f>'Unit Totals'!D150</f>
        <v>29</v>
      </c>
      <c r="E13" s="16">
        <f>'Unit Totals'!E150</f>
        <v>6</v>
      </c>
      <c r="F13" s="16">
        <f t="shared" si="0"/>
        <v>35</v>
      </c>
      <c r="G13" s="16">
        <f>'Unit Totals'!G150+2</f>
        <v>58</v>
      </c>
      <c r="H13" s="18">
        <f t="shared" si="1"/>
        <v>0.60344827586206895</v>
      </c>
      <c r="I13" s="16">
        <f>'Unit Totals'!H150</f>
        <v>3</v>
      </c>
    </row>
    <row r="14" spans="1:9" x14ac:dyDescent="0.35">
      <c r="A14" s="14">
        <v>382</v>
      </c>
      <c r="B14" s="10" t="s">
        <v>342</v>
      </c>
      <c r="C14" s="41"/>
      <c r="D14" s="16">
        <f>'Unit Totals'!D171</f>
        <v>30</v>
      </c>
      <c r="E14" s="16">
        <f>'Unit Totals'!E171</f>
        <v>1</v>
      </c>
      <c r="F14" s="16">
        <f t="shared" si="0"/>
        <v>31</v>
      </c>
      <c r="G14" s="16">
        <f>'Unit Totals'!G171+2</f>
        <v>44</v>
      </c>
      <c r="H14" s="18">
        <f t="shared" si="1"/>
        <v>0.70454545454545459</v>
      </c>
      <c r="I14" s="16">
        <f>'Unit Totals'!H171</f>
        <v>4</v>
      </c>
    </row>
    <row r="15" spans="1:9" x14ac:dyDescent="0.35">
      <c r="A15" s="14">
        <v>416</v>
      </c>
      <c r="B15" s="10" t="s">
        <v>366</v>
      </c>
      <c r="C15" s="41"/>
      <c r="D15" s="16">
        <f>'Unit Totals'!D183</f>
        <v>23</v>
      </c>
      <c r="E15" s="16">
        <f>'Unit Totals'!E183</f>
        <v>4</v>
      </c>
      <c r="F15" s="16">
        <f t="shared" si="0"/>
        <v>27</v>
      </c>
      <c r="G15" s="16">
        <f>'Unit Totals'!G183+2</f>
        <v>37</v>
      </c>
      <c r="H15" s="18">
        <f t="shared" si="1"/>
        <v>0.72972972972972971</v>
      </c>
      <c r="I15" s="16">
        <f>'Unit Totals'!H183</f>
        <v>1</v>
      </c>
    </row>
    <row r="16" spans="1:9" x14ac:dyDescent="0.35">
      <c r="A16" s="14">
        <v>445</v>
      </c>
      <c r="B16" s="10" t="s">
        <v>386</v>
      </c>
      <c r="C16" s="41"/>
      <c r="D16" s="16">
        <f>'Unit Totals'!D193</f>
        <v>36</v>
      </c>
      <c r="E16" s="16">
        <f>'Unit Totals'!E193</f>
        <v>2</v>
      </c>
      <c r="F16" s="16">
        <f t="shared" si="0"/>
        <v>38</v>
      </c>
      <c r="G16" s="16">
        <f>'Unit Totals'!G193+2</f>
        <v>64</v>
      </c>
      <c r="H16" s="18">
        <f t="shared" si="1"/>
        <v>0.59375</v>
      </c>
      <c r="I16" s="16">
        <f>'Unit Totals'!H193</f>
        <v>1</v>
      </c>
    </row>
    <row r="17" spans="1:9" x14ac:dyDescent="0.35">
      <c r="A17" s="14">
        <v>452</v>
      </c>
      <c r="B17" s="10" t="s">
        <v>394</v>
      </c>
      <c r="C17" s="41"/>
      <c r="D17" s="16">
        <f>'Unit Totals'!D197</f>
        <v>2</v>
      </c>
      <c r="E17" s="16">
        <f>'Unit Totals'!E197</f>
        <v>0</v>
      </c>
      <c r="F17" s="16">
        <f t="shared" si="0"/>
        <v>2</v>
      </c>
      <c r="G17" s="16">
        <f>'Unit Totals'!G197+2</f>
        <v>54</v>
      </c>
      <c r="H17" s="18">
        <f t="shared" si="1"/>
        <v>3.7037037037037035E-2</v>
      </c>
      <c r="I17" s="16">
        <f>'Unit Totals'!H197</f>
        <v>0</v>
      </c>
    </row>
    <row r="18" spans="1:9" x14ac:dyDescent="0.35">
      <c r="A18" s="14">
        <v>593</v>
      </c>
      <c r="B18" s="10" t="s">
        <v>900</v>
      </c>
      <c r="C18" s="41"/>
      <c r="D18" s="16">
        <f>'Unit Totals'!D249</f>
        <v>14</v>
      </c>
      <c r="E18" s="16">
        <f>'Unit Totals'!E249</f>
        <v>0</v>
      </c>
      <c r="F18" s="16">
        <f t="shared" si="0"/>
        <v>14</v>
      </c>
      <c r="G18" s="16">
        <f>'Unit Totals'!G249+2</f>
        <v>23</v>
      </c>
      <c r="H18" s="18">
        <f t="shared" si="1"/>
        <v>0.60869565217391308</v>
      </c>
      <c r="I18" s="16">
        <f>'Unit Totals'!H249</f>
        <v>1</v>
      </c>
    </row>
    <row r="19" spans="1:9" x14ac:dyDescent="0.35">
      <c r="A19" s="14">
        <v>913</v>
      </c>
      <c r="B19" s="10" t="s">
        <v>901</v>
      </c>
      <c r="C19" s="41"/>
      <c r="D19" s="16">
        <f>'Unit Totals'!D334</f>
        <v>15</v>
      </c>
      <c r="E19" s="16">
        <f>'Unit Totals'!E334</f>
        <v>0</v>
      </c>
      <c r="F19" s="16">
        <f t="shared" si="0"/>
        <v>15</v>
      </c>
      <c r="G19" s="16">
        <f>'Unit Totals'!G334+2</f>
        <v>27</v>
      </c>
      <c r="H19" s="18">
        <f t="shared" si="1"/>
        <v>0.55555555555555558</v>
      </c>
      <c r="I19" s="16">
        <f>'Unit Totals'!H334</f>
        <v>3</v>
      </c>
    </row>
    <row r="20" spans="1:9" x14ac:dyDescent="0.35">
      <c r="A20" s="14">
        <v>938</v>
      </c>
      <c r="B20" s="10" t="s">
        <v>902</v>
      </c>
      <c r="C20" s="41"/>
      <c r="D20" s="16">
        <f>'Unit Totals'!D342</f>
        <v>30</v>
      </c>
      <c r="E20" s="16">
        <f>'Unit Totals'!E342</f>
        <v>2</v>
      </c>
      <c r="F20" s="16">
        <f t="shared" si="0"/>
        <v>32</v>
      </c>
      <c r="G20" s="16">
        <f>'Unit Totals'!G342+2</f>
        <v>43</v>
      </c>
      <c r="H20" s="18">
        <f t="shared" si="1"/>
        <v>0.7441860465116279</v>
      </c>
      <c r="I20" s="16">
        <f>'Unit Totals'!H342</f>
        <v>0</v>
      </c>
    </row>
    <row r="21" spans="1:9" x14ac:dyDescent="0.35">
      <c r="A21" s="14">
        <v>979</v>
      </c>
      <c r="B21" s="10" t="s">
        <v>903</v>
      </c>
      <c r="C21" s="41"/>
      <c r="D21" s="16">
        <f>'Unit Totals'!D348</f>
        <v>174</v>
      </c>
      <c r="E21" s="16">
        <f>'Unit Totals'!E348</f>
        <v>3</v>
      </c>
      <c r="F21" s="16">
        <f t="shared" si="0"/>
        <v>177</v>
      </c>
      <c r="G21" s="16">
        <f>'Unit Totals'!G348+2</f>
        <v>266</v>
      </c>
      <c r="H21" s="18">
        <f t="shared" si="1"/>
        <v>0.66541353383458646</v>
      </c>
      <c r="I21" s="16">
        <f>'Unit Totals'!H348</f>
        <v>7</v>
      </c>
    </row>
    <row r="22" spans="1:9" x14ac:dyDescent="0.35">
      <c r="A22" s="14">
        <v>983</v>
      </c>
      <c r="B22" s="10" t="s">
        <v>696</v>
      </c>
      <c r="C22" s="41"/>
      <c r="D22" s="16">
        <f>'Unit Totals'!D349</f>
        <v>14</v>
      </c>
      <c r="E22" s="16">
        <f>'Unit Totals'!E349</f>
        <v>0</v>
      </c>
      <c r="F22" s="16">
        <f t="shared" si="0"/>
        <v>14</v>
      </c>
      <c r="G22" s="16">
        <f>'Unit Totals'!G349+2</f>
        <v>19</v>
      </c>
      <c r="H22" s="18">
        <f t="shared" si="1"/>
        <v>0.73684210526315785</v>
      </c>
      <c r="I22" s="16">
        <f>'Unit Totals'!H349</f>
        <v>1</v>
      </c>
    </row>
    <row r="23" spans="1:9" x14ac:dyDescent="0.35">
      <c r="A23" s="14">
        <v>1044</v>
      </c>
      <c r="B23" s="10" t="s">
        <v>904</v>
      </c>
      <c r="C23" s="41"/>
      <c r="D23" s="16">
        <f>'Unit Totals'!D359</f>
        <v>1</v>
      </c>
      <c r="E23" s="16">
        <f>'Unit Totals'!E359</f>
        <v>0</v>
      </c>
      <c r="F23" s="16">
        <f t="shared" si="0"/>
        <v>1</v>
      </c>
      <c r="G23" s="16">
        <f>'Unit Totals'!G359+2</f>
        <v>23</v>
      </c>
      <c r="H23" s="18">
        <f t="shared" si="1"/>
        <v>4.3478260869565216E-2</v>
      </c>
      <c r="I23" s="16">
        <f>'Unit Totals'!H359</f>
        <v>1</v>
      </c>
    </row>
    <row r="24" spans="1:9" x14ac:dyDescent="0.35">
      <c r="A24" s="14">
        <v>1078</v>
      </c>
      <c r="B24" s="10" t="s">
        <v>905</v>
      </c>
      <c r="C24" s="41"/>
      <c r="D24" s="16">
        <f>'Unit Totals'!D362</f>
        <v>20</v>
      </c>
      <c r="E24" s="16">
        <f>'Unit Totals'!E362</f>
        <v>0</v>
      </c>
      <c r="F24" s="16">
        <f t="shared" si="0"/>
        <v>20</v>
      </c>
      <c r="G24" s="16">
        <f>'Unit Totals'!G362+2</f>
        <v>28</v>
      </c>
      <c r="H24" s="18">
        <f t="shared" si="1"/>
        <v>0.7142857142857143</v>
      </c>
      <c r="I24" s="16">
        <f>'Unit Totals'!H362</f>
        <v>0</v>
      </c>
    </row>
    <row r="25" spans="1:9" x14ac:dyDescent="0.35">
      <c r="A25" s="14">
        <v>1236</v>
      </c>
      <c r="B25" s="10" t="s">
        <v>782</v>
      </c>
      <c r="C25" s="41"/>
      <c r="D25" s="16">
        <f>'Unit Totals'!D393</f>
        <v>6</v>
      </c>
      <c r="E25" s="16">
        <f>'Unit Totals'!E393</f>
        <v>1</v>
      </c>
      <c r="F25" s="16">
        <f t="shared" si="0"/>
        <v>7</v>
      </c>
      <c r="G25" s="16">
        <f>'Unit Totals'!G393+2</f>
        <v>26</v>
      </c>
      <c r="H25" s="18">
        <f t="shared" si="1"/>
        <v>0.26923076923076922</v>
      </c>
      <c r="I25" s="16">
        <f>'Unit Totals'!H393</f>
        <v>0</v>
      </c>
    </row>
    <row r="26" spans="1:9" x14ac:dyDescent="0.35">
      <c r="A26" s="14">
        <v>1242</v>
      </c>
      <c r="B26" s="10" t="s">
        <v>788</v>
      </c>
      <c r="C26" s="41"/>
      <c r="D26" s="16">
        <f>'Unit Totals'!D396</f>
        <v>10</v>
      </c>
      <c r="E26" s="16">
        <f>'Unit Totals'!E396</f>
        <v>1</v>
      </c>
      <c r="F26" s="16">
        <f t="shared" si="0"/>
        <v>11</v>
      </c>
      <c r="G26" s="16">
        <f>'Unit Totals'!G396+2</f>
        <v>15</v>
      </c>
      <c r="H26" s="18">
        <f t="shared" si="1"/>
        <v>0.73333333333333328</v>
      </c>
      <c r="I26" s="16">
        <f>'Unit Totals'!H396</f>
        <v>0</v>
      </c>
    </row>
    <row r="27" spans="1:9" x14ac:dyDescent="0.35">
      <c r="A27" s="14">
        <v>1276</v>
      </c>
      <c r="B27" s="10" t="s">
        <v>798</v>
      </c>
      <c r="C27" s="41">
        <v>44112</v>
      </c>
      <c r="D27" s="16">
        <f>'Unit Totals'!D401</f>
        <v>45</v>
      </c>
      <c r="E27" s="16">
        <f>'Unit Totals'!E401</f>
        <v>5</v>
      </c>
      <c r="F27" s="16">
        <f t="shared" si="0"/>
        <v>50</v>
      </c>
      <c r="G27" s="16">
        <f>'Unit Totals'!G401+2</f>
        <v>50</v>
      </c>
      <c r="H27" s="18">
        <f t="shared" si="1"/>
        <v>1</v>
      </c>
      <c r="I27" s="16">
        <f>'Unit Totals'!H401</f>
        <v>5</v>
      </c>
    </row>
    <row r="28" spans="1:9" x14ac:dyDescent="0.35">
      <c r="A28" s="14"/>
      <c r="B28" s="10"/>
      <c r="C28" s="41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657</v>
      </c>
      <c r="E29" s="16">
        <f>SUM(E3:E27)</f>
        <v>50</v>
      </c>
      <c r="F29" s="16">
        <f>SUM(F3:F27)</f>
        <v>707</v>
      </c>
      <c r="G29" s="16">
        <f>SUM(G3:G28)</f>
        <v>1209</v>
      </c>
      <c r="H29" s="19">
        <f>F29/G29</f>
        <v>0.58478081058726217</v>
      </c>
      <c r="I29" s="7">
        <f>SUM(I3:I28)</f>
        <v>54</v>
      </c>
    </row>
    <row r="31" spans="1:9" x14ac:dyDescent="0.35">
      <c r="A31" s="6"/>
    </row>
    <row r="33" spans="2:3" x14ac:dyDescent="0.35">
      <c r="B33" s="1" t="s">
        <v>823</v>
      </c>
      <c r="C33" s="53">
        <f>COUNTIFS(C3:C27,"&gt;=8/1/2024",C3:C27,"&lt;=7/31/2025")</f>
        <v>1</v>
      </c>
    </row>
  </sheetData>
  <sheetProtection algorithmName="SHA-512" hashValue="DC8f3mFL7TUDHHaocatscoKVY2wRWBE0ZhngRIrs+sGxeArk9WFDYhp1JTpUOpxfgJhm/FdvZR2w2G/bRg83QQ==" saltValue="QnPs2ISmOVuVlwJoNUjKSg==" spinCount="100000" sheet="1" selectLockedCells="1"/>
  <phoneticPr fontId="2" type="noConversion"/>
  <conditionalFormatting sqref="H3:H27">
    <cfRule type="cellIs" dxfId="9" priority="1" operator="greaterThanOrEqual">
      <formula>1</formula>
    </cfRule>
  </conditionalFormatting>
  <pageMargins left="0.5" right="0.5" top="1.33" bottom="1" header="0.5" footer="0.5"/>
  <pageSetup scale="87" orientation="portrait" verticalDpi="4294967293" r:id="rId1"/>
  <headerFooter>
    <oddHeader>&amp;CAmerican Legion Auxiliary
Department of Illinois
Membership Report 2024 - 2025
District 16</oddHeader>
    <oddFooter>&amp;R&amp;D</oddFooter>
  </headerFooter>
  <ignoredErrors>
    <ignoredError sqref="H2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40"/>
  <sheetViews>
    <sheetView zoomScaleNormal="100" workbookViewId="0">
      <selection activeCell="C27" sqref="C27"/>
    </sheetView>
  </sheetViews>
  <sheetFormatPr defaultColWidth="10.90625" defaultRowHeight="18" x14ac:dyDescent="0.35"/>
  <cols>
    <col min="1" max="1" width="6.6328125" style="2" bestFit="1" customWidth="1"/>
    <col min="2" max="2" width="16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6.453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19"/>
      <c r="I2" s="7"/>
    </row>
    <row r="3" spans="1:9" x14ac:dyDescent="0.35">
      <c r="A3" s="10">
        <v>56</v>
      </c>
      <c r="B3" s="10" t="s">
        <v>906</v>
      </c>
      <c r="C3" s="41"/>
      <c r="D3" s="16">
        <f>'Unit Totals'!D36</f>
        <v>12</v>
      </c>
      <c r="E3" s="16">
        <f>'Unit Totals'!E36</f>
        <v>0</v>
      </c>
      <c r="F3" s="16">
        <f t="shared" ref="F3:F35" si="0">SUM(D3:E3)</f>
        <v>12</v>
      </c>
      <c r="G3" s="16">
        <f>'Unit Totals'!G36+2</f>
        <v>19</v>
      </c>
      <c r="H3" s="18">
        <f t="shared" ref="H3:H35" si="1">F3/G3</f>
        <v>0.63157894736842102</v>
      </c>
      <c r="I3" s="16">
        <f>'Unit Totals'!H36</f>
        <v>1</v>
      </c>
    </row>
    <row r="4" spans="1:9" x14ac:dyDescent="0.35">
      <c r="A4" s="10">
        <v>79</v>
      </c>
      <c r="B4" s="10" t="s">
        <v>907</v>
      </c>
      <c r="C4" s="41"/>
      <c r="D4" s="16">
        <f>'Unit Totals'!D48</f>
        <v>44</v>
      </c>
      <c r="E4" s="16">
        <f>'Unit Totals'!E48</f>
        <v>5</v>
      </c>
      <c r="F4" s="16">
        <f t="shared" si="0"/>
        <v>49</v>
      </c>
      <c r="G4" s="16">
        <f>'Unit Totals'!G48+2</f>
        <v>55</v>
      </c>
      <c r="H4" s="18">
        <f t="shared" si="1"/>
        <v>0.89090909090909087</v>
      </c>
      <c r="I4" s="16">
        <f>'Unit Totals'!H48</f>
        <v>0</v>
      </c>
    </row>
    <row r="5" spans="1:9" x14ac:dyDescent="0.35">
      <c r="A5" s="10">
        <v>89</v>
      </c>
      <c r="B5" s="10" t="s">
        <v>908</v>
      </c>
      <c r="C5" s="41"/>
      <c r="D5" s="16">
        <f>'Unit Totals'!D55</f>
        <v>39</v>
      </c>
      <c r="E5" s="16">
        <f>'Unit Totals'!E55</f>
        <v>0</v>
      </c>
      <c r="F5" s="16">
        <f t="shared" si="0"/>
        <v>39</v>
      </c>
      <c r="G5" s="16">
        <f>'Unit Totals'!G55+2</f>
        <v>46</v>
      </c>
      <c r="H5" s="18">
        <f t="shared" si="1"/>
        <v>0.84782608695652173</v>
      </c>
      <c r="I5" s="16">
        <f>'Unit Totals'!H55</f>
        <v>2</v>
      </c>
    </row>
    <row r="6" spans="1:9" x14ac:dyDescent="0.35">
      <c r="A6" s="10">
        <v>122</v>
      </c>
      <c r="B6" s="10" t="s">
        <v>909</v>
      </c>
      <c r="C6" s="41"/>
      <c r="D6" s="16">
        <f>'Unit Totals'!D70</f>
        <v>47</v>
      </c>
      <c r="E6" s="16">
        <f>'Unit Totals'!E70</f>
        <v>7</v>
      </c>
      <c r="F6" s="16">
        <f t="shared" si="0"/>
        <v>54</v>
      </c>
      <c r="G6" s="16">
        <f>'Unit Totals'!G70+2</f>
        <v>111</v>
      </c>
      <c r="H6" s="18">
        <f t="shared" si="1"/>
        <v>0.48648648648648651</v>
      </c>
      <c r="I6" s="16">
        <f>'Unit Totals'!H70</f>
        <v>7</v>
      </c>
    </row>
    <row r="7" spans="1:9" x14ac:dyDescent="0.35">
      <c r="A7" s="10">
        <v>150</v>
      </c>
      <c r="B7" s="10" t="s">
        <v>910</v>
      </c>
      <c r="C7" s="41"/>
      <c r="D7" s="16">
        <f>'Unit Totals'!D84</f>
        <v>17</v>
      </c>
      <c r="E7" s="16">
        <f>'Unit Totals'!E84</f>
        <v>0</v>
      </c>
      <c r="F7" s="16">
        <f t="shared" si="0"/>
        <v>17</v>
      </c>
      <c r="G7" s="16">
        <f>'Unit Totals'!G84+2</f>
        <v>26</v>
      </c>
      <c r="H7" s="18">
        <f t="shared" si="1"/>
        <v>0.65384615384615385</v>
      </c>
      <c r="I7" s="16">
        <f>'Unit Totals'!H84</f>
        <v>5</v>
      </c>
    </row>
    <row r="8" spans="1:9" x14ac:dyDescent="0.35">
      <c r="A8" s="10">
        <v>174</v>
      </c>
      <c r="B8" s="10" t="s">
        <v>911</v>
      </c>
      <c r="C8" s="41"/>
      <c r="D8" s="16">
        <f>'Unit Totals'!D90</f>
        <v>10</v>
      </c>
      <c r="E8" s="16">
        <f>'Unit Totals'!E90</f>
        <v>0</v>
      </c>
      <c r="F8" s="16">
        <f t="shared" si="0"/>
        <v>10</v>
      </c>
      <c r="G8" s="16">
        <f>'Unit Totals'!G90+2</f>
        <v>43</v>
      </c>
      <c r="H8" s="18">
        <f t="shared" si="1"/>
        <v>0.23255813953488372</v>
      </c>
      <c r="I8" s="16">
        <f>'Unit Totals'!H90</f>
        <v>9</v>
      </c>
    </row>
    <row r="9" spans="1:9" x14ac:dyDescent="0.35">
      <c r="A9" s="10">
        <v>244</v>
      </c>
      <c r="B9" s="10" t="s">
        <v>912</v>
      </c>
      <c r="C9" s="41"/>
      <c r="D9" s="16">
        <f>'Unit Totals'!D117</f>
        <v>16</v>
      </c>
      <c r="E9" s="16">
        <f>'Unit Totals'!E117</f>
        <v>0</v>
      </c>
      <c r="F9" s="16">
        <f t="shared" si="0"/>
        <v>16</v>
      </c>
      <c r="G9" s="16">
        <f>'Unit Totals'!G117+2</f>
        <v>21</v>
      </c>
      <c r="H9" s="18">
        <f t="shared" si="1"/>
        <v>0.76190476190476186</v>
      </c>
      <c r="I9" s="16">
        <f>'Unit Totals'!H117</f>
        <v>0</v>
      </c>
    </row>
    <row r="10" spans="1:9" x14ac:dyDescent="0.35">
      <c r="A10" s="10">
        <v>263</v>
      </c>
      <c r="B10" s="10" t="s">
        <v>913</v>
      </c>
      <c r="C10" s="41"/>
      <c r="D10" s="16">
        <f>'Unit Totals'!D128</f>
        <v>12</v>
      </c>
      <c r="E10" s="16">
        <f>'Unit Totals'!E128</f>
        <v>0</v>
      </c>
      <c r="F10" s="16">
        <f t="shared" si="0"/>
        <v>12</v>
      </c>
      <c r="G10" s="16">
        <f>'Unit Totals'!G128+2</f>
        <v>84</v>
      </c>
      <c r="H10" s="18">
        <f t="shared" si="1"/>
        <v>0.14285714285714285</v>
      </c>
      <c r="I10" s="16">
        <f>'Unit Totals'!H128</f>
        <v>10</v>
      </c>
    </row>
    <row r="11" spans="1:9" x14ac:dyDescent="0.35">
      <c r="A11" s="10">
        <v>341</v>
      </c>
      <c r="B11" s="10" t="s">
        <v>914</v>
      </c>
      <c r="C11" s="41"/>
      <c r="D11" s="16">
        <f>'Unit Totals'!D157</f>
        <v>17</v>
      </c>
      <c r="E11" s="16">
        <f>'Unit Totals'!E157</f>
        <v>1</v>
      </c>
      <c r="F11" s="16">
        <f t="shared" si="0"/>
        <v>18</v>
      </c>
      <c r="G11" s="16">
        <f>'Unit Totals'!G157+2</f>
        <v>20</v>
      </c>
      <c r="H11" s="18">
        <f t="shared" si="1"/>
        <v>0.9</v>
      </c>
      <c r="I11" s="16">
        <f>'Unit Totals'!H157</f>
        <v>1</v>
      </c>
    </row>
    <row r="12" spans="1:9" x14ac:dyDescent="0.35">
      <c r="A12" s="10">
        <v>427</v>
      </c>
      <c r="B12" s="10" t="s">
        <v>915</v>
      </c>
      <c r="C12" s="41"/>
      <c r="D12" s="16">
        <f>'Unit Totals'!D187</f>
        <v>23</v>
      </c>
      <c r="E12" s="16">
        <f>'Unit Totals'!E187</f>
        <v>1</v>
      </c>
      <c r="F12" s="16">
        <f t="shared" si="0"/>
        <v>24</v>
      </c>
      <c r="G12" s="16">
        <f>'Unit Totals'!G187+2</f>
        <v>37</v>
      </c>
      <c r="H12" s="18">
        <f t="shared" si="1"/>
        <v>0.64864864864864868</v>
      </c>
      <c r="I12" s="16">
        <f>'Unit Totals'!H187</f>
        <v>2</v>
      </c>
    </row>
    <row r="13" spans="1:9" x14ac:dyDescent="0.35">
      <c r="A13" s="10">
        <v>447</v>
      </c>
      <c r="B13" s="10" t="s">
        <v>916</v>
      </c>
      <c r="C13" s="41">
        <v>44112</v>
      </c>
      <c r="D13" s="16">
        <f>'Unit Totals'!D195</f>
        <v>27</v>
      </c>
      <c r="E13" s="16">
        <f>'Unit Totals'!E195</f>
        <v>1</v>
      </c>
      <c r="F13" s="16">
        <f t="shared" si="0"/>
        <v>28</v>
      </c>
      <c r="G13" s="16">
        <f>'Unit Totals'!G195+2</f>
        <v>27</v>
      </c>
      <c r="H13" s="18">
        <f t="shared" si="1"/>
        <v>1.037037037037037</v>
      </c>
      <c r="I13" s="16">
        <f>'Unit Totals'!H195</f>
        <v>1</v>
      </c>
    </row>
    <row r="14" spans="1:9" x14ac:dyDescent="0.35">
      <c r="A14" s="10">
        <v>451</v>
      </c>
      <c r="B14" s="10" t="s">
        <v>917</v>
      </c>
      <c r="C14" s="41">
        <v>44126</v>
      </c>
      <c r="D14" s="16">
        <f>'Unit Totals'!D196</f>
        <v>18</v>
      </c>
      <c r="E14" s="16">
        <f>'Unit Totals'!E196</f>
        <v>0</v>
      </c>
      <c r="F14" s="16">
        <f t="shared" si="0"/>
        <v>18</v>
      </c>
      <c r="G14" s="16">
        <f>'Unit Totals'!G196+2</f>
        <v>18</v>
      </c>
      <c r="H14" s="18">
        <f t="shared" si="1"/>
        <v>1</v>
      </c>
      <c r="I14" s="16">
        <f>'Unit Totals'!H196</f>
        <v>0</v>
      </c>
    </row>
    <row r="15" spans="1:9" x14ac:dyDescent="0.35">
      <c r="A15" s="10">
        <v>454</v>
      </c>
      <c r="B15" s="10" t="s">
        <v>398</v>
      </c>
      <c r="C15" s="41"/>
      <c r="D15" s="16">
        <f>'Unit Totals'!D199</f>
        <v>3</v>
      </c>
      <c r="E15" s="16">
        <f>'Unit Totals'!E199</f>
        <v>0</v>
      </c>
      <c r="F15" s="16">
        <f t="shared" si="0"/>
        <v>3</v>
      </c>
      <c r="G15" s="16">
        <f>'Unit Totals'!G199+2</f>
        <v>25</v>
      </c>
      <c r="H15" s="18">
        <f t="shared" si="1"/>
        <v>0.12</v>
      </c>
      <c r="I15" s="16">
        <f>'Unit Totals'!H199</f>
        <v>0</v>
      </c>
    </row>
    <row r="16" spans="1:9" x14ac:dyDescent="0.35">
      <c r="A16" s="10">
        <v>456</v>
      </c>
      <c r="B16" s="10" t="s">
        <v>400</v>
      </c>
      <c r="C16" s="41"/>
      <c r="D16" s="16">
        <f>'Unit Totals'!D200</f>
        <v>49</v>
      </c>
      <c r="E16" s="16">
        <f>'Unit Totals'!E200</f>
        <v>0</v>
      </c>
      <c r="F16" s="16">
        <f t="shared" si="0"/>
        <v>49</v>
      </c>
      <c r="G16" s="16">
        <f>'Unit Totals'!G200+2</f>
        <v>63</v>
      </c>
      <c r="H16" s="18">
        <f t="shared" si="1"/>
        <v>0.77777777777777779</v>
      </c>
      <c r="I16" s="16">
        <f>'Unit Totals'!H200</f>
        <v>0</v>
      </c>
    </row>
    <row r="17" spans="1:9" x14ac:dyDescent="0.35">
      <c r="A17" s="10">
        <v>466</v>
      </c>
      <c r="B17" s="10" t="s">
        <v>412</v>
      </c>
      <c r="C17" s="41"/>
      <c r="D17" s="16">
        <f>'Unit Totals'!D206</f>
        <v>10</v>
      </c>
      <c r="E17" s="16">
        <f>'Unit Totals'!E206</f>
        <v>0</v>
      </c>
      <c r="F17" s="16">
        <f t="shared" si="0"/>
        <v>10</v>
      </c>
      <c r="G17" s="16">
        <f>'Unit Totals'!G206+2</f>
        <v>20</v>
      </c>
      <c r="H17" s="18">
        <f t="shared" si="1"/>
        <v>0.5</v>
      </c>
      <c r="I17" s="16">
        <f>'Unit Totals'!H206</f>
        <v>6</v>
      </c>
    </row>
    <row r="18" spans="1:9" x14ac:dyDescent="0.35">
      <c r="A18" s="10">
        <v>506</v>
      </c>
      <c r="B18" s="10" t="s">
        <v>436</v>
      </c>
      <c r="C18" s="41"/>
      <c r="D18" s="16">
        <f>'Unit Totals'!D218</f>
        <v>47</v>
      </c>
      <c r="E18" s="16">
        <f>'Unit Totals'!E218</f>
        <v>5</v>
      </c>
      <c r="F18" s="16">
        <f t="shared" si="0"/>
        <v>52</v>
      </c>
      <c r="G18" s="16">
        <f>'Unit Totals'!G218+2</f>
        <v>82</v>
      </c>
      <c r="H18" s="18">
        <f t="shared" si="1"/>
        <v>0.63414634146341464</v>
      </c>
      <c r="I18" s="16">
        <f>'Unit Totals'!H218</f>
        <v>0</v>
      </c>
    </row>
    <row r="19" spans="1:9" x14ac:dyDescent="0.35">
      <c r="A19" s="10">
        <v>531</v>
      </c>
      <c r="B19" s="10" t="s">
        <v>918</v>
      </c>
      <c r="C19" s="41"/>
      <c r="D19" s="16">
        <f>'Unit Totals'!D226</f>
        <v>26</v>
      </c>
      <c r="E19" s="16">
        <f>'Unit Totals'!E226</f>
        <v>4</v>
      </c>
      <c r="F19" s="16">
        <f t="shared" si="0"/>
        <v>30</v>
      </c>
      <c r="G19" s="16">
        <f>'Unit Totals'!G226+2</f>
        <v>42</v>
      </c>
      <c r="H19" s="18">
        <f t="shared" si="1"/>
        <v>0.7142857142857143</v>
      </c>
      <c r="I19" s="16">
        <f>'Unit Totals'!H226</f>
        <v>1</v>
      </c>
    </row>
    <row r="20" spans="1:9" x14ac:dyDescent="0.35">
      <c r="A20" s="10">
        <v>568</v>
      </c>
      <c r="B20" s="10" t="s">
        <v>919</v>
      </c>
      <c r="C20" s="41"/>
      <c r="D20" s="16">
        <f>'Unit Totals'!D237</f>
        <v>2</v>
      </c>
      <c r="E20" s="16">
        <f>'Unit Totals'!E237</f>
        <v>0</v>
      </c>
      <c r="F20" s="16">
        <f t="shared" si="0"/>
        <v>2</v>
      </c>
      <c r="G20" s="16">
        <f>'Unit Totals'!G237+2</f>
        <v>61</v>
      </c>
      <c r="H20" s="18">
        <f t="shared" si="1"/>
        <v>3.2786885245901641E-2</v>
      </c>
      <c r="I20" s="16">
        <f>'Unit Totals'!H237</f>
        <v>1</v>
      </c>
    </row>
    <row r="21" spans="1:9" x14ac:dyDescent="0.35">
      <c r="A21" s="10">
        <v>573</v>
      </c>
      <c r="B21" s="10" t="s">
        <v>920</v>
      </c>
      <c r="C21" s="41"/>
      <c r="D21" s="16">
        <f>'Unit Totals'!D240</f>
        <v>23</v>
      </c>
      <c r="E21" s="16">
        <f>'Unit Totals'!E240</f>
        <v>1</v>
      </c>
      <c r="F21" s="16">
        <f t="shared" si="0"/>
        <v>24</v>
      </c>
      <c r="G21" s="16">
        <f>'Unit Totals'!G240+2</f>
        <v>30</v>
      </c>
      <c r="H21" s="18">
        <f t="shared" si="1"/>
        <v>0.8</v>
      </c>
      <c r="I21" s="16">
        <f>'Unit Totals'!H240</f>
        <v>0</v>
      </c>
    </row>
    <row r="22" spans="1:9" x14ac:dyDescent="0.35">
      <c r="A22" s="10">
        <v>588</v>
      </c>
      <c r="B22" s="10" t="s">
        <v>921</v>
      </c>
      <c r="C22" s="41"/>
      <c r="D22" s="16">
        <f>'Unit Totals'!D246</f>
        <v>26</v>
      </c>
      <c r="E22" s="16">
        <f>'Unit Totals'!E246</f>
        <v>0</v>
      </c>
      <c r="F22" s="16">
        <f t="shared" si="0"/>
        <v>26</v>
      </c>
      <c r="G22" s="16">
        <f>'Unit Totals'!G246+2</f>
        <v>27</v>
      </c>
      <c r="H22" s="18">
        <f t="shared" si="1"/>
        <v>0.96296296296296291</v>
      </c>
      <c r="I22" s="16">
        <f>'Unit Totals'!H246</f>
        <v>0</v>
      </c>
    </row>
    <row r="23" spans="1:9" x14ac:dyDescent="0.35">
      <c r="A23" s="10">
        <v>613</v>
      </c>
      <c r="B23" s="10" t="s">
        <v>922</v>
      </c>
      <c r="C23" s="41"/>
      <c r="D23" s="16">
        <f>'Unit Totals'!D253</f>
        <v>50</v>
      </c>
      <c r="E23" s="16">
        <f>'Unit Totals'!E253</f>
        <v>0</v>
      </c>
      <c r="F23" s="16">
        <f t="shared" si="0"/>
        <v>50</v>
      </c>
      <c r="G23" s="16">
        <f>'Unit Totals'!G253+2</f>
        <v>77</v>
      </c>
      <c r="H23" s="18">
        <f t="shared" si="1"/>
        <v>0.64935064935064934</v>
      </c>
      <c r="I23" s="16">
        <f>'Unit Totals'!H253</f>
        <v>8</v>
      </c>
    </row>
    <row r="24" spans="1:9" x14ac:dyDescent="0.35">
      <c r="A24" s="10">
        <v>617</v>
      </c>
      <c r="B24" s="10" t="s">
        <v>923</v>
      </c>
      <c r="C24" s="41"/>
      <c r="D24" s="16">
        <f>'Unit Totals'!D256</f>
        <v>25</v>
      </c>
      <c r="E24" s="16">
        <f>'Unit Totals'!E256</f>
        <v>4</v>
      </c>
      <c r="F24" s="16">
        <f t="shared" si="0"/>
        <v>29</v>
      </c>
      <c r="G24" s="16">
        <f>'Unit Totals'!G256+2</f>
        <v>30</v>
      </c>
      <c r="H24" s="18">
        <f t="shared" si="1"/>
        <v>0.96666666666666667</v>
      </c>
      <c r="I24" s="16">
        <f>'Unit Totals'!H256</f>
        <v>1</v>
      </c>
    </row>
    <row r="25" spans="1:9" x14ac:dyDescent="0.35">
      <c r="A25" s="10">
        <v>624</v>
      </c>
      <c r="B25" s="10" t="s">
        <v>924</v>
      </c>
      <c r="C25" s="41"/>
      <c r="D25" s="16">
        <f>'Unit Totals'!D260</f>
        <v>7</v>
      </c>
      <c r="E25" s="16">
        <f>'Unit Totals'!E260</f>
        <v>0</v>
      </c>
      <c r="F25" s="16">
        <f t="shared" si="0"/>
        <v>7</v>
      </c>
      <c r="G25" s="16">
        <f>'Unit Totals'!G260+2</f>
        <v>53</v>
      </c>
      <c r="H25" s="18">
        <f t="shared" si="1"/>
        <v>0.13207547169811321</v>
      </c>
      <c r="I25" s="16">
        <f>'Unit Totals'!H260</f>
        <v>3</v>
      </c>
    </row>
    <row r="26" spans="1:9" x14ac:dyDescent="0.35">
      <c r="A26" s="10">
        <v>635</v>
      </c>
      <c r="B26" s="10" t="s">
        <v>925</v>
      </c>
      <c r="C26" s="41"/>
      <c r="D26" s="16">
        <f>'Unit Totals'!D265</f>
        <v>17</v>
      </c>
      <c r="E26" s="16">
        <f>'Unit Totals'!E265</f>
        <v>1</v>
      </c>
      <c r="F26" s="16">
        <f t="shared" si="0"/>
        <v>18</v>
      </c>
      <c r="G26" s="16">
        <f>'Unit Totals'!G265+2</f>
        <v>22</v>
      </c>
      <c r="H26" s="18">
        <f t="shared" si="1"/>
        <v>0.81818181818181823</v>
      </c>
      <c r="I26" s="16">
        <f>'Unit Totals'!H265</f>
        <v>2</v>
      </c>
    </row>
    <row r="27" spans="1:9" x14ac:dyDescent="0.35">
      <c r="A27" s="10">
        <v>641</v>
      </c>
      <c r="B27" s="10" t="s">
        <v>926</v>
      </c>
      <c r="C27" s="41"/>
      <c r="D27" s="16">
        <f>'Unit Totals'!D268</f>
        <v>20</v>
      </c>
      <c r="E27" s="16">
        <f>'Unit Totals'!E268</f>
        <v>13</v>
      </c>
      <c r="F27" s="16">
        <f t="shared" si="0"/>
        <v>33</v>
      </c>
      <c r="G27" s="16">
        <f>'Unit Totals'!G268+2</f>
        <v>37</v>
      </c>
      <c r="H27" s="18">
        <f t="shared" si="1"/>
        <v>0.89189189189189189</v>
      </c>
      <c r="I27" s="16">
        <f>'Unit Totals'!H268</f>
        <v>4</v>
      </c>
    </row>
    <row r="28" spans="1:9" x14ac:dyDescent="0.35">
      <c r="A28" s="10">
        <v>661</v>
      </c>
      <c r="B28" s="10" t="s">
        <v>550</v>
      </c>
      <c r="C28" s="41"/>
      <c r="D28" s="16">
        <f>'Unit Totals'!D276</f>
        <v>43</v>
      </c>
      <c r="E28" s="16">
        <f>'Unit Totals'!E276</f>
        <v>3</v>
      </c>
      <c r="F28" s="16">
        <f t="shared" si="0"/>
        <v>46</v>
      </c>
      <c r="G28" s="16">
        <f>'Unit Totals'!G276+2</f>
        <v>61</v>
      </c>
      <c r="H28" s="18">
        <f t="shared" si="1"/>
        <v>0.75409836065573765</v>
      </c>
      <c r="I28" s="16">
        <f>'Unit Totals'!H276</f>
        <v>9</v>
      </c>
    </row>
    <row r="29" spans="1:9" x14ac:dyDescent="0.35">
      <c r="A29" s="10">
        <v>715</v>
      </c>
      <c r="B29" s="10" t="s">
        <v>927</v>
      </c>
      <c r="C29" s="41"/>
      <c r="D29" s="16">
        <f>'Unit Totals'!D297</f>
        <v>9</v>
      </c>
      <c r="E29" s="16">
        <f>'Unit Totals'!E297</f>
        <v>2</v>
      </c>
      <c r="F29" s="16">
        <f t="shared" si="0"/>
        <v>11</v>
      </c>
      <c r="G29" s="16">
        <f>'Unit Totals'!G297+2</f>
        <v>12</v>
      </c>
      <c r="H29" s="18">
        <f t="shared" si="1"/>
        <v>0.91666666666666663</v>
      </c>
      <c r="I29" s="16">
        <f>'Unit Totals'!H297</f>
        <v>0</v>
      </c>
    </row>
    <row r="30" spans="1:9" x14ac:dyDescent="0.35">
      <c r="A30" s="10">
        <v>737</v>
      </c>
      <c r="B30" s="10" t="s">
        <v>928</v>
      </c>
      <c r="C30" s="41"/>
      <c r="D30" s="16">
        <f>'Unit Totals'!D303</f>
        <v>11</v>
      </c>
      <c r="E30" s="16">
        <f>'Unit Totals'!E303</f>
        <v>0</v>
      </c>
      <c r="F30" s="16">
        <f t="shared" si="0"/>
        <v>11</v>
      </c>
      <c r="G30" s="16">
        <f>'Unit Totals'!G303+2</f>
        <v>13</v>
      </c>
      <c r="H30" s="18">
        <f t="shared" si="1"/>
        <v>0.84615384615384615</v>
      </c>
      <c r="I30" s="16">
        <f>'Unit Totals'!H303</f>
        <v>0</v>
      </c>
    </row>
    <row r="31" spans="1:9" x14ac:dyDescent="0.35">
      <c r="A31" s="10">
        <v>752</v>
      </c>
      <c r="B31" s="10" t="s">
        <v>929</v>
      </c>
      <c r="C31" s="41"/>
      <c r="D31" s="16">
        <f>'Unit Totals'!D308</f>
        <v>20</v>
      </c>
      <c r="E31" s="16">
        <f>'Unit Totals'!E308</f>
        <v>0</v>
      </c>
      <c r="F31" s="16">
        <f t="shared" si="0"/>
        <v>20</v>
      </c>
      <c r="G31" s="16">
        <f>'Unit Totals'!G308+2</f>
        <v>27</v>
      </c>
      <c r="H31" s="18">
        <f t="shared" si="1"/>
        <v>0.7407407407407407</v>
      </c>
      <c r="I31" s="16">
        <f>'Unit Totals'!H308</f>
        <v>0</v>
      </c>
    </row>
    <row r="32" spans="1:9" x14ac:dyDescent="0.35">
      <c r="A32" s="10">
        <v>931</v>
      </c>
      <c r="B32" s="10" t="s">
        <v>930</v>
      </c>
      <c r="C32" s="41"/>
      <c r="D32" s="16">
        <f>'Unit Totals'!D338</f>
        <v>10</v>
      </c>
      <c r="E32" s="16">
        <f>'Unit Totals'!E338</f>
        <v>0</v>
      </c>
      <c r="F32" s="16">
        <f t="shared" si="0"/>
        <v>10</v>
      </c>
      <c r="G32" s="16">
        <f>'Unit Totals'!G338+2</f>
        <v>21</v>
      </c>
      <c r="H32" s="18">
        <f t="shared" si="1"/>
        <v>0.47619047619047616</v>
      </c>
      <c r="I32" s="16">
        <f>'Unit Totals'!H338</f>
        <v>0</v>
      </c>
    </row>
    <row r="33" spans="1:9" x14ac:dyDescent="0.35">
      <c r="A33" s="10">
        <v>1115</v>
      </c>
      <c r="B33" s="10" t="s">
        <v>732</v>
      </c>
      <c r="C33" s="41"/>
      <c r="D33" s="16">
        <f>'Unit Totals'!D367</f>
        <v>39</v>
      </c>
      <c r="E33" s="16">
        <f>'Unit Totals'!E367</f>
        <v>0</v>
      </c>
      <c r="F33" s="16">
        <f t="shared" si="0"/>
        <v>39</v>
      </c>
      <c r="G33" s="16">
        <f>'Unit Totals'!G367+2</f>
        <v>57</v>
      </c>
      <c r="H33" s="18">
        <f t="shared" si="1"/>
        <v>0.68421052631578949</v>
      </c>
      <c r="I33" s="16">
        <f>'Unit Totals'!H367</f>
        <v>2</v>
      </c>
    </row>
    <row r="34" spans="1:9" x14ac:dyDescent="0.35">
      <c r="A34" s="10">
        <v>1217</v>
      </c>
      <c r="B34" s="10" t="s">
        <v>772</v>
      </c>
      <c r="C34" s="41"/>
      <c r="D34" s="16">
        <f>'Unit Totals'!D388</f>
        <v>46</v>
      </c>
      <c r="E34" s="16">
        <f>'Unit Totals'!E388</f>
        <v>1</v>
      </c>
      <c r="F34" s="16">
        <f t="shared" si="0"/>
        <v>47</v>
      </c>
      <c r="G34" s="16">
        <f>'Unit Totals'!G388+2</f>
        <v>59</v>
      </c>
      <c r="H34" s="18">
        <f t="shared" si="1"/>
        <v>0.79661016949152541</v>
      </c>
      <c r="I34" s="16">
        <f>'Unit Totals'!H388</f>
        <v>1</v>
      </c>
    </row>
    <row r="35" spans="1:9" x14ac:dyDescent="0.35">
      <c r="A35" s="10">
        <v>1244</v>
      </c>
      <c r="B35" s="10" t="s">
        <v>790</v>
      </c>
      <c r="C35" s="41"/>
      <c r="D35" s="16">
        <f>'Unit Totals'!D397</f>
        <v>17</v>
      </c>
      <c r="E35" s="16">
        <f>'Unit Totals'!E397</f>
        <v>0</v>
      </c>
      <c r="F35" s="16">
        <f t="shared" si="0"/>
        <v>17</v>
      </c>
      <c r="G35" s="16">
        <f>'Unit Totals'!G397+2</f>
        <v>20</v>
      </c>
      <c r="H35" s="18">
        <f t="shared" si="1"/>
        <v>0.85</v>
      </c>
      <c r="I35" s="16">
        <f>'Unit Totals'!H397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9"/>
      <c r="I36" s="7"/>
    </row>
    <row r="37" spans="1:9" x14ac:dyDescent="0.35">
      <c r="A37" s="7">
        <f>COUNT(A3:A36)</f>
        <v>33</v>
      </c>
      <c r="B37" s="10" t="s">
        <v>822</v>
      </c>
      <c r="C37" s="15"/>
      <c r="D37" s="16">
        <f>SUM(D3:D35)</f>
        <v>782</v>
      </c>
      <c r="E37" s="16">
        <f>SUM(E3:E35)</f>
        <v>49</v>
      </c>
      <c r="F37" s="16">
        <f>SUM(F3:F35)</f>
        <v>831</v>
      </c>
      <c r="G37" s="16">
        <f>SUM(G3:G36)</f>
        <v>1346</v>
      </c>
      <c r="H37" s="19">
        <f>F37/G37</f>
        <v>0.61738484398216942</v>
      </c>
      <c r="I37" s="7">
        <f>SUM(I3:I36)</f>
        <v>76</v>
      </c>
    </row>
    <row r="40" spans="1:9" x14ac:dyDescent="0.35">
      <c r="B40" s="1" t="s">
        <v>823</v>
      </c>
      <c r="C40" s="53">
        <f>COUNTIFS(C3:C35,"&gt;=8/1/2024",C3:C35,"&lt;=7/31/2025")</f>
        <v>2</v>
      </c>
    </row>
  </sheetData>
  <sheetProtection algorithmName="SHA-512" hashValue="7T/iSp5Rq5vw13NEApIwSGqziuOJ+NgV9NquJnsqjJn3fBaSoiASTcfbhqBrhzB/JUbW3/qFAcGtDG+5YFFz9Q==" saltValue="nd9Pk2qSirUTsu0/Z+IeuA==" spinCount="100000" sheet="1" selectLockedCells="1"/>
  <phoneticPr fontId="2" type="noConversion"/>
  <conditionalFormatting sqref="H3:H35">
    <cfRule type="cellIs" dxfId="8" priority="1" operator="greaterThanOrEqual">
      <formula>1</formula>
    </cfRule>
  </conditionalFormatting>
  <pageMargins left="0.5" right="0.5" top="1.33" bottom="1" header="0.5" footer="0.5"/>
  <pageSetup scale="78" orientation="portrait" r:id="rId1"/>
  <headerFooter>
    <oddHeader>&amp;CAmerican Legion Auxiliary
Department of Illinois
Membership Report 2024 - 2025
District 17</oddHeader>
    <oddFooter>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6"/>
  <sheetViews>
    <sheetView zoomScaleNormal="100" workbookViewId="0">
      <selection activeCell="C3" sqref="C3"/>
    </sheetView>
  </sheetViews>
  <sheetFormatPr defaultColWidth="10.90625" defaultRowHeight="18" x14ac:dyDescent="0.35"/>
  <cols>
    <col min="1" max="1" width="11.36328125" style="2" customWidth="1"/>
    <col min="2" max="2" width="12.6328125" style="1" bestFit="1" customWidth="1"/>
    <col min="3" max="3" width="19.453125" style="3" bestFit="1" customWidth="1"/>
    <col min="4" max="4" width="12.36328125" style="4" customWidth="1"/>
    <col min="5" max="5" width="13.08984375" style="4" bestFit="1" customWidth="1"/>
    <col min="6" max="6" width="13.90625" style="4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23</v>
      </c>
      <c r="B3" s="10" t="s">
        <v>36</v>
      </c>
      <c r="C3" s="41"/>
      <c r="D3" s="16">
        <f>'Unit Totals'!D18</f>
        <v>12</v>
      </c>
      <c r="E3" s="16">
        <f>'Unit Totals'!E18</f>
        <v>0</v>
      </c>
      <c r="F3" s="16">
        <f t="shared" ref="F3:F30" si="0">SUM(D3:E3)</f>
        <v>12</v>
      </c>
      <c r="G3" s="16">
        <f>'Unit Totals'!G18+2</f>
        <v>27</v>
      </c>
      <c r="H3" s="18">
        <f t="shared" ref="H3:H30" si="1">F3/G3</f>
        <v>0.44444444444444442</v>
      </c>
      <c r="I3" s="16">
        <f>'Unit Totals'!H18</f>
        <v>8</v>
      </c>
    </row>
    <row r="4" spans="1:9" x14ac:dyDescent="0.35">
      <c r="A4" s="14">
        <v>51</v>
      </c>
      <c r="B4" s="10" t="s">
        <v>931</v>
      </c>
      <c r="C4" s="41"/>
      <c r="D4" s="16">
        <f>'Unit Totals'!D33</f>
        <v>45</v>
      </c>
      <c r="E4" s="16">
        <f>'Unit Totals'!E33</f>
        <v>1</v>
      </c>
      <c r="F4" s="16">
        <f t="shared" si="0"/>
        <v>46</v>
      </c>
      <c r="G4" s="16">
        <f>'Unit Totals'!G33+2</f>
        <v>61</v>
      </c>
      <c r="H4" s="18">
        <f t="shared" si="1"/>
        <v>0.75409836065573765</v>
      </c>
      <c r="I4" s="16">
        <f>'Unit Totals'!H33</f>
        <v>5</v>
      </c>
    </row>
    <row r="5" spans="1:9" x14ac:dyDescent="0.35">
      <c r="A5" s="14">
        <v>90</v>
      </c>
      <c r="B5" s="10" t="s">
        <v>932</v>
      </c>
      <c r="C5" s="41"/>
      <c r="D5" s="16">
        <f>'Unit Totals'!D56</f>
        <v>51</v>
      </c>
      <c r="E5" s="16">
        <f>'Unit Totals'!E56</f>
        <v>9</v>
      </c>
      <c r="F5" s="16">
        <f t="shared" si="0"/>
        <v>60</v>
      </c>
      <c r="G5" s="16">
        <f>'Unit Totals'!G56+2</f>
        <v>80</v>
      </c>
      <c r="H5" s="18">
        <f t="shared" si="1"/>
        <v>0.75</v>
      </c>
      <c r="I5" s="16">
        <f>'Unit Totals'!H56</f>
        <v>7</v>
      </c>
    </row>
    <row r="6" spans="1:9" x14ac:dyDescent="0.35">
      <c r="A6" s="14">
        <v>203</v>
      </c>
      <c r="B6" s="10" t="s">
        <v>933</v>
      </c>
      <c r="C6" s="41"/>
      <c r="D6" s="16">
        <f>'Unit Totals'!D101</f>
        <v>2</v>
      </c>
      <c r="E6" s="16">
        <f>'Unit Totals'!E101</f>
        <v>0</v>
      </c>
      <c r="F6" s="16">
        <f t="shared" si="0"/>
        <v>2</v>
      </c>
      <c r="G6" s="16">
        <f>'Unit Totals'!G101+2</f>
        <v>38</v>
      </c>
      <c r="H6" s="18">
        <f t="shared" si="1"/>
        <v>5.2631578947368418E-2</v>
      </c>
      <c r="I6" s="16">
        <f>'Unit Totals'!H101</f>
        <v>2</v>
      </c>
    </row>
    <row r="7" spans="1:9" x14ac:dyDescent="0.35">
      <c r="A7" s="14">
        <v>210</v>
      </c>
      <c r="B7" s="10" t="s">
        <v>934</v>
      </c>
      <c r="C7" s="41"/>
      <c r="D7" s="16">
        <f>'Unit Totals'!D105</f>
        <v>1</v>
      </c>
      <c r="E7" s="16">
        <f>'Unit Totals'!E105</f>
        <v>0</v>
      </c>
      <c r="F7" s="16">
        <f t="shared" si="0"/>
        <v>1</v>
      </c>
      <c r="G7" s="16">
        <f>'Unit Totals'!G105+2</f>
        <v>57</v>
      </c>
      <c r="H7" s="18">
        <f t="shared" si="1"/>
        <v>1.7543859649122806E-2</v>
      </c>
      <c r="I7" s="16">
        <f>'Unit Totals'!H105</f>
        <v>0</v>
      </c>
    </row>
    <row r="8" spans="1:9" x14ac:dyDescent="0.35">
      <c r="A8" s="14">
        <v>211</v>
      </c>
      <c r="B8" s="10" t="s">
        <v>213</v>
      </c>
      <c r="C8" s="41"/>
      <c r="D8" s="16">
        <f>'Unit Totals'!D106</f>
        <v>79</v>
      </c>
      <c r="E8" s="16">
        <f>'Unit Totals'!E106</f>
        <v>5</v>
      </c>
      <c r="F8" s="16">
        <f t="shared" si="0"/>
        <v>84</v>
      </c>
      <c r="G8" s="16">
        <f>'Unit Totals'!G106+2</f>
        <v>101</v>
      </c>
      <c r="H8" s="18">
        <f t="shared" si="1"/>
        <v>0.83168316831683164</v>
      </c>
      <c r="I8" s="16">
        <f>'Unit Totals'!H106</f>
        <v>11</v>
      </c>
    </row>
    <row r="9" spans="1:9" x14ac:dyDescent="0.35">
      <c r="A9" s="14">
        <v>367</v>
      </c>
      <c r="B9" s="10" t="s">
        <v>330</v>
      </c>
      <c r="C9" s="41"/>
      <c r="D9" s="16">
        <f>'Unit Totals'!D165</f>
        <v>27</v>
      </c>
      <c r="E9" s="16">
        <f>'Unit Totals'!E165</f>
        <v>1</v>
      </c>
      <c r="F9" s="16">
        <f t="shared" si="0"/>
        <v>28</v>
      </c>
      <c r="G9" s="16">
        <f>'Unit Totals'!G165+2</f>
        <v>31</v>
      </c>
      <c r="H9" s="18">
        <f t="shared" si="1"/>
        <v>0.90322580645161288</v>
      </c>
      <c r="I9" s="16">
        <f>'Unit Totals'!H165</f>
        <v>0</v>
      </c>
    </row>
    <row r="10" spans="1:9" x14ac:dyDescent="0.35">
      <c r="A10" s="14">
        <v>369</v>
      </c>
      <c r="B10" s="10" t="s">
        <v>935</v>
      </c>
      <c r="C10" s="41"/>
      <c r="D10" s="16">
        <f>'Unit Totals'!D166</f>
        <v>19</v>
      </c>
      <c r="E10" s="16">
        <f>'Unit Totals'!E166</f>
        <v>1</v>
      </c>
      <c r="F10" s="16">
        <f t="shared" si="0"/>
        <v>20</v>
      </c>
      <c r="G10" s="16">
        <f>'Unit Totals'!G166+2</f>
        <v>31</v>
      </c>
      <c r="H10" s="18">
        <f t="shared" si="1"/>
        <v>0.64516129032258063</v>
      </c>
      <c r="I10" s="16">
        <f>'Unit Totals'!H166</f>
        <v>0</v>
      </c>
    </row>
    <row r="11" spans="1:9" x14ac:dyDescent="0.35">
      <c r="A11" s="14">
        <v>384</v>
      </c>
      <c r="B11" s="10" t="s">
        <v>936</v>
      </c>
      <c r="C11" s="41"/>
      <c r="D11" s="16">
        <f>'Unit Totals'!D172</f>
        <v>62</v>
      </c>
      <c r="E11" s="16">
        <f>'Unit Totals'!E172</f>
        <v>5</v>
      </c>
      <c r="F11" s="16">
        <f t="shared" si="0"/>
        <v>67</v>
      </c>
      <c r="G11" s="16">
        <f>'Unit Totals'!G172+2</f>
        <v>79</v>
      </c>
      <c r="H11" s="18">
        <f t="shared" si="1"/>
        <v>0.84810126582278478</v>
      </c>
      <c r="I11" s="16">
        <f>'Unit Totals'!H172</f>
        <v>2</v>
      </c>
    </row>
    <row r="12" spans="1:9" x14ac:dyDescent="0.35">
      <c r="A12" s="14">
        <v>408</v>
      </c>
      <c r="B12" s="10" t="s">
        <v>937</v>
      </c>
      <c r="C12" s="41"/>
      <c r="D12" s="16">
        <f>'Unit Totals'!D181</f>
        <v>30</v>
      </c>
      <c r="E12" s="16">
        <f>'Unit Totals'!E181</f>
        <v>0</v>
      </c>
      <c r="F12" s="16">
        <f t="shared" si="0"/>
        <v>30</v>
      </c>
      <c r="G12" s="16">
        <f>'Unit Totals'!G181+2</f>
        <v>33</v>
      </c>
      <c r="H12" s="18">
        <f t="shared" si="1"/>
        <v>0.90909090909090906</v>
      </c>
      <c r="I12" s="16">
        <f>'Unit Totals'!H181</f>
        <v>0</v>
      </c>
    </row>
    <row r="13" spans="1:9" x14ac:dyDescent="0.35">
      <c r="A13" s="14">
        <v>432</v>
      </c>
      <c r="B13" s="10" t="s">
        <v>938</v>
      </c>
      <c r="C13" s="41"/>
      <c r="D13" s="16">
        <f>'Unit Totals'!D189</f>
        <v>15</v>
      </c>
      <c r="E13" s="16">
        <f>'Unit Totals'!E189</f>
        <v>0</v>
      </c>
      <c r="F13" s="16">
        <f t="shared" si="0"/>
        <v>15</v>
      </c>
      <c r="G13" s="16">
        <f>'Unit Totals'!G189+2</f>
        <v>23</v>
      </c>
      <c r="H13" s="18">
        <f t="shared" si="1"/>
        <v>0.65217391304347827</v>
      </c>
      <c r="I13" s="16">
        <f>'Unit Totals'!H189</f>
        <v>9</v>
      </c>
    </row>
    <row r="14" spans="1:9" x14ac:dyDescent="0.35">
      <c r="A14" s="14">
        <v>477</v>
      </c>
      <c r="B14" s="10" t="s">
        <v>416</v>
      </c>
      <c r="C14" s="41"/>
      <c r="D14" s="16">
        <f>'Unit Totals'!D208</f>
        <v>21</v>
      </c>
      <c r="E14" s="16">
        <f>'Unit Totals'!E208</f>
        <v>0</v>
      </c>
      <c r="F14" s="16">
        <f t="shared" si="0"/>
        <v>21</v>
      </c>
      <c r="G14" s="16">
        <f>'Unit Totals'!G208+2</f>
        <v>66</v>
      </c>
      <c r="H14" s="18">
        <f t="shared" si="1"/>
        <v>0.31818181818181818</v>
      </c>
      <c r="I14" s="16">
        <f>'Unit Totals'!H208</f>
        <v>0</v>
      </c>
    </row>
    <row r="15" spans="1:9" x14ac:dyDescent="0.35">
      <c r="A15" s="14">
        <v>499</v>
      </c>
      <c r="B15" s="10" t="s">
        <v>939</v>
      </c>
      <c r="C15" s="41"/>
      <c r="D15" s="16">
        <f>'Unit Totals'!D215</f>
        <v>1</v>
      </c>
      <c r="E15" s="16">
        <f>'Unit Totals'!E215</f>
        <v>0</v>
      </c>
      <c r="F15" s="16">
        <f t="shared" si="0"/>
        <v>1</v>
      </c>
      <c r="G15" s="16">
        <f>'Unit Totals'!G215+2</f>
        <v>39</v>
      </c>
      <c r="H15" s="18">
        <f t="shared" si="1"/>
        <v>2.564102564102564E-2</v>
      </c>
      <c r="I15" s="16">
        <f>'Unit Totals'!H215</f>
        <v>1</v>
      </c>
    </row>
    <row r="16" spans="1:9" x14ac:dyDescent="0.35">
      <c r="A16" s="14">
        <v>503</v>
      </c>
      <c r="B16" s="10" t="s">
        <v>940</v>
      </c>
      <c r="C16" s="41"/>
      <c r="D16" s="16">
        <f>'Unit Totals'!D217</f>
        <v>27</v>
      </c>
      <c r="E16" s="16">
        <f>'Unit Totals'!E217</f>
        <v>7</v>
      </c>
      <c r="F16" s="16">
        <f t="shared" si="0"/>
        <v>34</v>
      </c>
      <c r="G16" s="16">
        <f>'Unit Totals'!G217+2</f>
        <v>53</v>
      </c>
      <c r="H16" s="18">
        <f t="shared" si="1"/>
        <v>0.64150943396226412</v>
      </c>
      <c r="I16" s="16">
        <f>'Unit Totals'!H217</f>
        <v>0</v>
      </c>
    </row>
    <row r="17" spans="1:9" x14ac:dyDescent="0.35">
      <c r="A17" s="14">
        <v>515</v>
      </c>
      <c r="B17" s="10" t="s">
        <v>442</v>
      </c>
      <c r="C17" s="41"/>
      <c r="D17" s="16">
        <f>'Unit Totals'!D221</f>
        <v>23</v>
      </c>
      <c r="E17" s="16">
        <f>'Unit Totals'!E221</f>
        <v>1</v>
      </c>
      <c r="F17" s="16">
        <f t="shared" si="0"/>
        <v>24</v>
      </c>
      <c r="G17" s="16">
        <f>'Unit Totals'!G221+2</f>
        <v>38</v>
      </c>
      <c r="H17" s="18">
        <f t="shared" si="1"/>
        <v>0.63157894736842102</v>
      </c>
      <c r="I17" s="16">
        <f>'Unit Totals'!H221</f>
        <v>0</v>
      </c>
    </row>
    <row r="18" spans="1:9" x14ac:dyDescent="0.35">
      <c r="A18" s="14">
        <v>527</v>
      </c>
      <c r="B18" s="10" t="s">
        <v>446</v>
      </c>
      <c r="C18" s="41"/>
      <c r="D18" s="16">
        <f>'Unit Totals'!D223</f>
        <v>30</v>
      </c>
      <c r="E18" s="16">
        <f>'Unit Totals'!E223</f>
        <v>0</v>
      </c>
      <c r="F18" s="16">
        <f t="shared" si="0"/>
        <v>30</v>
      </c>
      <c r="G18" s="16">
        <f>'Unit Totals'!G223+2</f>
        <v>40</v>
      </c>
      <c r="H18" s="18">
        <f t="shared" si="1"/>
        <v>0.75</v>
      </c>
      <c r="I18" s="16">
        <f>'Unit Totals'!H223</f>
        <v>1</v>
      </c>
    </row>
    <row r="19" spans="1:9" x14ac:dyDescent="0.35">
      <c r="A19" s="14">
        <v>530</v>
      </c>
      <c r="B19" s="10" t="s">
        <v>1067</v>
      </c>
      <c r="C19" s="41"/>
      <c r="D19" s="16">
        <f>'Unit Totals'!D225</f>
        <v>0</v>
      </c>
      <c r="E19" s="16">
        <f>'Unit Totals'!E225</f>
        <v>0</v>
      </c>
      <c r="F19" s="16">
        <f t="shared" si="0"/>
        <v>0</v>
      </c>
      <c r="G19" s="16">
        <f>'Unit Totals'!G225+2</f>
        <v>12</v>
      </c>
      <c r="H19" s="18">
        <f t="shared" si="1"/>
        <v>0</v>
      </c>
      <c r="I19" s="16">
        <f>'Unit Totals'!H225</f>
        <v>0</v>
      </c>
    </row>
    <row r="20" spans="1:9" x14ac:dyDescent="0.35">
      <c r="A20" s="14">
        <v>551</v>
      </c>
      <c r="B20" s="10" t="s">
        <v>1062</v>
      </c>
      <c r="C20" s="41">
        <v>44140</v>
      </c>
      <c r="D20" s="16">
        <f>'Unit Totals'!D232</f>
        <v>40</v>
      </c>
      <c r="E20" s="16">
        <f>'Unit Totals'!E232</f>
        <v>6</v>
      </c>
      <c r="F20" s="16">
        <f t="shared" ref="F20" si="2">SUM(D20:E20)</f>
        <v>46</v>
      </c>
      <c r="G20" s="16">
        <f>'Unit Totals'!G232+2</f>
        <v>44</v>
      </c>
      <c r="H20" s="18">
        <f t="shared" ref="H20" si="3">F20/G20</f>
        <v>1.0454545454545454</v>
      </c>
      <c r="I20" s="16">
        <v>0</v>
      </c>
    </row>
    <row r="21" spans="1:9" x14ac:dyDescent="0.35">
      <c r="A21" s="14">
        <v>566</v>
      </c>
      <c r="B21" s="10" t="s">
        <v>941</v>
      </c>
      <c r="C21" s="41"/>
      <c r="D21" s="16">
        <f>'Unit Totals'!D236</f>
        <v>24</v>
      </c>
      <c r="E21" s="16">
        <f>'Unit Totals'!E236</f>
        <v>4</v>
      </c>
      <c r="F21" s="16">
        <f t="shared" si="0"/>
        <v>28</v>
      </c>
      <c r="G21" s="16">
        <f>'Unit Totals'!G236+2</f>
        <v>46</v>
      </c>
      <c r="H21" s="18">
        <f t="shared" si="1"/>
        <v>0.60869565217391308</v>
      </c>
      <c r="I21" s="16">
        <f>'Unit Totals'!H236</f>
        <v>1</v>
      </c>
    </row>
    <row r="22" spans="1:9" x14ac:dyDescent="0.35">
      <c r="A22" s="14">
        <v>643</v>
      </c>
      <c r="B22" s="10" t="s">
        <v>942</v>
      </c>
      <c r="C22" s="41"/>
      <c r="D22" s="16">
        <f>'Unit Totals'!D269</f>
        <v>33</v>
      </c>
      <c r="E22" s="16">
        <f>'Unit Totals'!E269</f>
        <v>0</v>
      </c>
      <c r="F22" s="16">
        <f t="shared" si="0"/>
        <v>33</v>
      </c>
      <c r="G22" s="16">
        <f>'Unit Totals'!G269+2</f>
        <v>36</v>
      </c>
      <c r="H22" s="18">
        <f t="shared" si="1"/>
        <v>0.91666666666666663</v>
      </c>
      <c r="I22" s="16">
        <f>'Unit Totals'!H269</f>
        <v>0</v>
      </c>
    </row>
    <row r="23" spans="1:9" x14ac:dyDescent="0.35">
      <c r="A23" s="14">
        <v>700</v>
      </c>
      <c r="B23" s="10" t="s">
        <v>943</v>
      </c>
      <c r="C23" s="41"/>
      <c r="D23" s="16">
        <f>'Unit Totals'!D292</f>
        <v>11</v>
      </c>
      <c r="E23" s="16">
        <f>'Unit Totals'!E292</f>
        <v>0</v>
      </c>
      <c r="F23" s="16">
        <f t="shared" si="0"/>
        <v>11</v>
      </c>
      <c r="G23" s="16">
        <f>'Unit Totals'!G292+2</f>
        <v>19</v>
      </c>
      <c r="H23" s="18">
        <f t="shared" si="1"/>
        <v>0.57894736842105265</v>
      </c>
      <c r="I23" s="16">
        <f>'Unit Totals'!H292</f>
        <v>0</v>
      </c>
    </row>
    <row r="24" spans="1:9" x14ac:dyDescent="0.35">
      <c r="A24" s="14">
        <v>755</v>
      </c>
      <c r="B24" s="10" t="s">
        <v>616</v>
      </c>
      <c r="C24" s="41"/>
      <c r="D24" s="16">
        <f>'Unit Totals'!D309</f>
        <v>42</v>
      </c>
      <c r="E24" s="16">
        <f>'Unit Totals'!E309</f>
        <v>0</v>
      </c>
      <c r="F24" s="16">
        <f t="shared" si="0"/>
        <v>42</v>
      </c>
      <c r="G24" s="16">
        <f>'Unit Totals'!G309+2</f>
        <v>45</v>
      </c>
      <c r="H24" s="18">
        <f t="shared" si="1"/>
        <v>0.93333333333333335</v>
      </c>
      <c r="I24" s="16">
        <f>'Unit Totals'!H309</f>
        <v>2</v>
      </c>
    </row>
    <row r="25" spans="1:9" x14ac:dyDescent="0.35">
      <c r="A25" s="14">
        <v>764</v>
      </c>
      <c r="B25" s="10" t="s">
        <v>944</v>
      </c>
      <c r="C25" s="41"/>
      <c r="D25" s="16">
        <f>'Unit Totals'!D311</f>
        <v>19</v>
      </c>
      <c r="E25" s="16">
        <f>'Unit Totals'!E311</f>
        <v>0</v>
      </c>
      <c r="F25" s="16">
        <f t="shared" si="0"/>
        <v>19</v>
      </c>
      <c r="G25" s="16">
        <f>'Unit Totals'!G311+2</f>
        <v>35</v>
      </c>
      <c r="H25" s="18">
        <f t="shared" si="1"/>
        <v>0.54285714285714282</v>
      </c>
      <c r="I25" s="16">
        <f>'Unit Totals'!H311</f>
        <v>19</v>
      </c>
    </row>
    <row r="26" spans="1:9" x14ac:dyDescent="0.35">
      <c r="A26" s="14">
        <v>766</v>
      </c>
      <c r="B26" s="10" t="s">
        <v>624</v>
      </c>
      <c r="C26" s="41"/>
      <c r="D26" s="16">
        <f>'Unit Totals'!D313</f>
        <v>11</v>
      </c>
      <c r="E26" s="16">
        <f>'Unit Totals'!E313</f>
        <v>3</v>
      </c>
      <c r="F26" s="16">
        <f t="shared" si="0"/>
        <v>14</v>
      </c>
      <c r="G26" s="16">
        <f>'Unit Totals'!G313+2</f>
        <v>22</v>
      </c>
      <c r="H26" s="18">
        <f t="shared" si="1"/>
        <v>0.63636363636363635</v>
      </c>
      <c r="I26" s="16">
        <f>'Unit Totals'!H313</f>
        <v>1</v>
      </c>
    </row>
    <row r="27" spans="1:9" x14ac:dyDescent="0.35">
      <c r="A27" s="14">
        <v>776</v>
      </c>
      <c r="B27" s="10" t="s">
        <v>945</v>
      </c>
      <c r="C27" s="41"/>
      <c r="D27" s="16">
        <f>'Unit Totals'!D316</f>
        <v>9</v>
      </c>
      <c r="E27" s="16">
        <f>'Unit Totals'!E316</f>
        <v>1</v>
      </c>
      <c r="F27" s="16">
        <f t="shared" si="0"/>
        <v>10</v>
      </c>
      <c r="G27" s="16">
        <f>'Unit Totals'!G316+2</f>
        <v>14</v>
      </c>
      <c r="H27" s="18">
        <f t="shared" si="1"/>
        <v>0.7142857142857143</v>
      </c>
      <c r="I27" s="16">
        <f>'Unit Totals'!H316</f>
        <v>0</v>
      </c>
    </row>
    <row r="28" spans="1:9" x14ac:dyDescent="0.35">
      <c r="A28" s="14">
        <v>795</v>
      </c>
      <c r="B28" s="10" t="s">
        <v>636</v>
      </c>
      <c r="C28" s="41"/>
      <c r="D28" s="16">
        <f>'Unit Totals'!D319</f>
        <v>13</v>
      </c>
      <c r="E28" s="16">
        <f>'Unit Totals'!E319</f>
        <v>0</v>
      </c>
      <c r="F28" s="16">
        <f t="shared" si="0"/>
        <v>13</v>
      </c>
      <c r="G28" s="16">
        <f>'Unit Totals'!G319+2</f>
        <v>51</v>
      </c>
      <c r="H28" s="18">
        <f t="shared" si="1"/>
        <v>0.25490196078431371</v>
      </c>
      <c r="I28" s="16">
        <f>'Unit Totals'!H319</f>
        <v>1</v>
      </c>
    </row>
    <row r="29" spans="1:9" x14ac:dyDescent="0.35">
      <c r="A29" s="14">
        <v>977</v>
      </c>
      <c r="B29" s="10" t="s">
        <v>946</v>
      </c>
      <c r="C29" s="41"/>
      <c r="D29" s="16">
        <f>'Unit Totals'!D347</f>
        <v>17</v>
      </c>
      <c r="E29" s="16">
        <f>'Unit Totals'!E347</f>
        <v>0</v>
      </c>
      <c r="F29" s="16">
        <f t="shared" si="0"/>
        <v>17</v>
      </c>
      <c r="G29" s="16">
        <f>'Unit Totals'!G347+2</f>
        <v>20</v>
      </c>
      <c r="H29" s="18">
        <f t="shared" si="1"/>
        <v>0.85</v>
      </c>
      <c r="I29" s="16">
        <f>'Unit Totals'!H347</f>
        <v>2</v>
      </c>
    </row>
    <row r="30" spans="1:9" x14ac:dyDescent="0.35">
      <c r="A30" s="14">
        <v>1019</v>
      </c>
      <c r="B30" s="10" t="s">
        <v>708</v>
      </c>
      <c r="C30" s="41"/>
      <c r="D30" s="16">
        <f>'Unit Totals'!D355</f>
        <v>32</v>
      </c>
      <c r="E30" s="16">
        <f>'Unit Totals'!E355</f>
        <v>0</v>
      </c>
      <c r="F30" s="16">
        <f t="shared" si="0"/>
        <v>32</v>
      </c>
      <c r="G30" s="16">
        <f>'Unit Totals'!G355+2</f>
        <v>39</v>
      </c>
      <c r="H30" s="18">
        <f t="shared" si="1"/>
        <v>0.82051282051282048</v>
      </c>
      <c r="I30" s="16">
        <f>'Unit Totals'!H355</f>
        <v>0</v>
      </c>
    </row>
    <row r="31" spans="1:9" x14ac:dyDescent="0.35">
      <c r="A31" s="14"/>
      <c r="B31" s="10"/>
      <c r="C31" s="15"/>
      <c r="D31" s="16"/>
      <c r="E31" s="16"/>
      <c r="F31" s="16"/>
      <c r="G31" s="16"/>
      <c r="H31" s="19"/>
      <c r="I31" s="7"/>
    </row>
    <row r="32" spans="1:9" x14ac:dyDescent="0.35">
      <c r="A32" s="14">
        <f>COUNT(A3:A31)</f>
        <v>28</v>
      </c>
      <c r="B32" s="10" t="s">
        <v>822</v>
      </c>
      <c r="C32" s="15"/>
      <c r="D32" s="16">
        <f>SUM(D3:D30)</f>
        <v>696</v>
      </c>
      <c r="E32" s="16">
        <f>SUM(E3:E30)</f>
        <v>44</v>
      </c>
      <c r="F32" s="16">
        <f>SUM(F3:F30)</f>
        <v>740</v>
      </c>
      <c r="G32" s="16">
        <f>SUM(G3:G31)</f>
        <v>1180</v>
      </c>
      <c r="H32" s="19">
        <f>F32/G32</f>
        <v>0.6271186440677966</v>
      </c>
      <c r="I32" s="7">
        <f>SUM(I3:I31)</f>
        <v>72</v>
      </c>
    </row>
    <row r="36" spans="2:3" x14ac:dyDescent="0.35">
      <c r="B36" s="1" t="s">
        <v>823</v>
      </c>
      <c r="C36" s="53">
        <f>COUNTIFS(C3:C30,"&gt;=8/1/2024",C3:C30,"&lt;=7/31/2025")</f>
        <v>1</v>
      </c>
    </row>
  </sheetData>
  <sheetProtection algorithmName="SHA-512" hashValue="EovoR+Yc7Z/U9XoWbpO3f/ckfxgaQV0+9C5CRU46+LrhpWvddApX3sVQw2kkD7LuV+a7msXxo3K+gOlXNi6RVQ==" saltValue="0Z73xtzloQJ7cr1P1o1NiQ==" spinCount="100000" sheet="1" selectLockedCells="1"/>
  <phoneticPr fontId="2" type="noConversion"/>
  <conditionalFormatting sqref="H3:H30">
    <cfRule type="cellIs" dxfId="7" priority="1" operator="greaterThanOrEqual">
      <formula>1</formula>
    </cfRule>
  </conditionalFormatting>
  <pageMargins left="0.5" right="0.5" top="1.33" bottom="1" header="0.5" footer="0.5"/>
  <pageSetup scale="77" orientation="portrait" horizontalDpi="4294967293" verticalDpi="4294967293" r:id="rId1"/>
  <headerFooter>
    <oddHeader>&amp;CAmerican Legion Auxiliary
Department of Illinois
Membership Report 2024 - 2025
District 18</oddHeader>
    <oddFooter>&amp;R&amp;D</oddFooter>
  </headerFooter>
  <ignoredErrors>
    <ignoredError sqref="H3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1"/>
  <sheetViews>
    <sheetView zoomScaleNormal="100" workbookViewId="0">
      <selection activeCell="C3" sqref="C3"/>
    </sheetView>
  </sheetViews>
  <sheetFormatPr defaultColWidth="10.90625" defaultRowHeight="18" x14ac:dyDescent="0.35"/>
  <cols>
    <col min="1" max="1" width="6.90625" style="2" bestFit="1" customWidth="1"/>
    <col min="2" max="2" width="23.90625" style="1" bestFit="1" customWidth="1"/>
    <col min="3" max="3" width="17.453125" style="3" bestFit="1" customWidth="1"/>
    <col min="4" max="4" width="9.90625" style="4" customWidth="1"/>
    <col min="5" max="5" width="9.3632812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24</v>
      </c>
      <c r="B3" s="10" t="s">
        <v>38</v>
      </c>
      <c r="C3" s="41"/>
      <c r="D3" s="16">
        <f>'Unit Totals'!D19</f>
        <v>47</v>
      </c>
      <c r="E3" s="16">
        <f>'Unit Totals'!E19</f>
        <v>10</v>
      </c>
      <c r="F3" s="16">
        <f t="shared" ref="F3:F35" si="0">SUM(D3:E3)</f>
        <v>57</v>
      </c>
      <c r="G3" s="16">
        <f>'Unit Totals'!G19+2</f>
        <v>93</v>
      </c>
      <c r="H3" s="18">
        <f t="shared" ref="H3:H35" si="1">F3/G3</f>
        <v>0.61290322580645162</v>
      </c>
      <c r="I3" s="16">
        <f>'Unit Totals'!H19</f>
        <v>0</v>
      </c>
    </row>
    <row r="4" spans="1:9" x14ac:dyDescent="0.35">
      <c r="A4" s="14">
        <v>27</v>
      </c>
      <c r="B4" s="10" t="s">
        <v>947</v>
      </c>
      <c r="C4" s="41"/>
      <c r="D4" s="16">
        <f>'Unit Totals'!D22</f>
        <v>0</v>
      </c>
      <c r="E4" s="16">
        <f>'Unit Totals'!E22</f>
        <v>0</v>
      </c>
      <c r="F4" s="16">
        <f t="shared" si="0"/>
        <v>0</v>
      </c>
      <c r="G4" s="16">
        <f>'Unit Totals'!G22+2</f>
        <v>15</v>
      </c>
      <c r="H4" s="18">
        <f t="shared" si="1"/>
        <v>0</v>
      </c>
      <c r="I4" s="16">
        <f>'Unit Totals'!H22</f>
        <v>0</v>
      </c>
    </row>
    <row r="5" spans="1:9" x14ac:dyDescent="0.35">
      <c r="A5" s="14">
        <v>55</v>
      </c>
      <c r="B5" s="10" t="s">
        <v>948</v>
      </c>
      <c r="C5" s="41"/>
      <c r="D5" s="16">
        <f>'Unit Totals'!D35</f>
        <v>75</v>
      </c>
      <c r="E5" s="16">
        <f>'Unit Totals'!E35</f>
        <v>13</v>
      </c>
      <c r="F5" s="16">
        <f t="shared" si="0"/>
        <v>88</v>
      </c>
      <c r="G5" s="16">
        <f>'Unit Totals'!G35+2</f>
        <v>119</v>
      </c>
      <c r="H5" s="18">
        <f t="shared" si="1"/>
        <v>0.73949579831932777</v>
      </c>
      <c r="I5" s="16">
        <f>'Unit Totals'!H35</f>
        <v>16</v>
      </c>
    </row>
    <row r="6" spans="1:9" x14ac:dyDescent="0.35">
      <c r="A6" s="14">
        <v>68</v>
      </c>
      <c r="B6" s="10" t="s">
        <v>80</v>
      </c>
      <c r="C6" s="41"/>
      <c r="D6" s="16">
        <f>'Unit Totals'!D40</f>
        <v>64</v>
      </c>
      <c r="E6" s="16">
        <f>'Unit Totals'!E40</f>
        <v>4</v>
      </c>
      <c r="F6" s="16">
        <f t="shared" si="0"/>
        <v>68</v>
      </c>
      <c r="G6" s="16">
        <f>'Unit Totals'!G40+2</f>
        <v>83</v>
      </c>
      <c r="H6" s="18">
        <f t="shared" si="1"/>
        <v>0.81927710843373491</v>
      </c>
      <c r="I6" s="16">
        <f>'Unit Totals'!H40</f>
        <v>7</v>
      </c>
    </row>
    <row r="7" spans="1:9" x14ac:dyDescent="0.35">
      <c r="A7" s="14">
        <v>71</v>
      </c>
      <c r="B7" s="10" t="s">
        <v>84</v>
      </c>
      <c r="C7" s="41"/>
      <c r="D7" s="16">
        <f>'Unit Totals'!D42</f>
        <v>128</v>
      </c>
      <c r="E7" s="16">
        <f>'Unit Totals'!E42</f>
        <v>8</v>
      </c>
      <c r="F7" s="16">
        <f t="shared" si="0"/>
        <v>136</v>
      </c>
      <c r="G7" s="16">
        <f>'Unit Totals'!G42+2</f>
        <v>178</v>
      </c>
      <c r="H7" s="18">
        <f t="shared" si="1"/>
        <v>0.7640449438202247</v>
      </c>
      <c r="I7" s="16">
        <f>'Unit Totals'!H42</f>
        <v>31</v>
      </c>
    </row>
    <row r="8" spans="1:9" x14ac:dyDescent="0.35">
      <c r="A8" s="14">
        <v>72</v>
      </c>
      <c r="B8" s="10" t="s">
        <v>949</v>
      </c>
      <c r="C8" s="41"/>
      <c r="D8" s="16">
        <f>'Unit Totals'!D43</f>
        <v>22</v>
      </c>
      <c r="E8" s="16">
        <f>'Unit Totals'!E43</f>
        <v>2</v>
      </c>
      <c r="F8" s="16">
        <f t="shared" si="0"/>
        <v>24</v>
      </c>
      <c r="G8" s="16">
        <f>'Unit Totals'!G43+2</f>
        <v>30</v>
      </c>
      <c r="H8" s="18">
        <f t="shared" si="1"/>
        <v>0.8</v>
      </c>
      <c r="I8" s="16">
        <f>'Unit Totals'!H43</f>
        <v>0</v>
      </c>
    </row>
    <row r="9" spans="1:9" x14ac:dyDescent="0.35">
      <c r="A9" s="14">
        <v>81</v>
      </c>
      <c r="B9" s="10" t="s">
        <v>950</v>
      </c>
      <c r="C9" s="41"/>
      <c r="D9" s="16">
        <f>'Unit Totals'!D50</f>
        <v>5</v>
      </c>
      <c r="E9" s="16">
        <f>'Unit Totals'!E50</f>
        <v>0</v>
      </c>
      <c r="F9" s="16">
        <f t="shared" si="0"/>
        <v>5</v>
      </c>
      <c r="G9" s="16">
        <f>'Unit Totals'!G50+2</f>
        <v>23</v>
      </c>
      <c r="H9" s="18">
        <f t="shared" si="1"/>
        <v>0.21739130434782608</v>
      </c>
      <c r="I9" s="16">
        <f>'Unit Totals'!H50</f>
        <v>4</v>
      </c>
    </row>
    <row r="10" spans="1:9" x14ac:dyDescent="0.35">
      <c r="A10" s="14">
        <v>88</v>
      </c>
      <c r="B10" s="10" t="s">
        <v>951</v>
      </c>
      <c r="C10" s="41"/>
      <c r="D10" s="16">
        <f>'Unit Totals'!D54</f>
        <v>62</v>
      </c>
      <c r="E10" s="16">
        <f>'Unit Totals'!E54</f>
        <v>5</v>
      </c>
      <c r="F10" s="16">
        <f t="shared" si="0"/>
        <v>67</v>
      </c>
      <c r="G10" s="16">
        <f>'Unit Totals'!G54+2</f>
        <v>118</v>
      </c>
      <c r="H10" s="18">
        <f t="shared" si="1"/>
        <v>0.56779661016949157</v>
      </c>
      <c r="I10" s="16">
        <f>'Unit Totals'!H54</f>
        <v>6</v>
      </c>
    </row>
    <row r="11" spans="1:9" x14ac:dyDescent="0.35">
      <c r="A11" s="14">
        <v>102</v>
      </c>
      <c r="B11" s="10" t="s">
        <v>952</v>
      </c>
      <c r="C11" s="41"/>
      <c r="D11" s="16">
        <f>'Unit Totals'!D62</f>
        <v>32</v>
      </c>
      <c r="E11" s="16">
        <f>'Unit Totals'!E62</f>
        <v>6</v>
      </c>
      <c r="F11" s="16">
        <f t="shared" si="0"/>
        <v>38</v>
      </c>
      <c r="G11" s="16">
        <f>'Unit Totals'!G62+2</f>
        <v>56</v>
      </c>
      <c r="H11" s="18">
        <f t="shared" si="1"/>
        <v>0.6785714285714286</v>
      </c>
      <c r="I11" s="16">
        <f>'Unit Totals'!H62</f>
        <v>2</v>
      </c>
    </row>
    <row r="12" spans="1:9" x14ac:dyDescent="0.35">
      <c r="A12" s="14">
        <v>103</v>
      </c>
      <c r="B12" s="10" t="s">
        <v>953</v>
      </c>
      <c r="C12" s="41"/>
      <c r="D12" s="16">
        <f>'Unit Totals'!D63</f>
        <v>22</v>
      </c>
      <c r="E12" s="16">
        <f>'Unit Totals'!E63</f>
        <v>0</v>
      </c>
      <c r="F12" s="16">
        <f t="shared" si="0"/>
        <v>22</v>
      </c>
      <c r="G12" s="16">
        <f>'Unit Totals'!G63+2</f>
        <v>42</v>
      </c>
      <c r="H12" s="18">
        <f t="shared" si="1"/>
        <v>0.52380952380952384</v>
      </c>
      <c r="I12" s="16">
        <f>'Unit Totals'!H63</f>
        <v>0</v>
      </c>
    </row>
    <row r="13" spans="1:9" x14ac:dyDescent="0.35">
      <c r="A13" s="14">
        <v>105</v>
      </c>
      <c r="B13" s="10" t="s">
        <v>954</v>
      </c>
      <c r="C13" s="41"/>
      <c r="D13" s="16">
        <f>'Unit Totals'!D64</f>
        <v>47</v>
      </c>
      <c r="E13" s="16">
        <f>'Unit Totals'!E64</f>
        <v>3</v>
      </c>
      <c r="F13" s="16">
        <f t="shared" si="0"/>
        <v>50</v>
      </c>
      <c r="G13" s="16">
        <f>'Unit Totals'!G64+2</f>
        <v>79</v>
      </c>
      <c r="H13" s="18">
        <f t="shared" si="1"/>
        <v>0.63291139240506333</v>
      </c>
      <c r="I13" s="16">
        <f>'Unit Totals'!H64</f>
        <v>3</v>
      </c>
    </row>
    <row r="14" spans="1:9" x14ac:dyDescent="0.35">
      <c r="A14" s="14">
        <v>117</v>
      </c>
      <c r="B14" s="10" t="s">
        <v>134</v>
      </c>
      <c r="C14" s="41"/>
      <c r="D14" s="16">
        <f>'Unit Totals'!D67</f>
        <v>48</v>
      </c>
      <c r="E14" s="16">
        <f>'Unit Totals'!E67</f>
        <v>8</v>
      </c>
      <c r="F14" s="16">
        <f t="shared" si="0"/>
        <v>56</v>
      </c>
      <c r="G14" s="16">
        <f>'Unit Totals'!G67+2</f>
        <v>90</v>
      </c>
      <c r="H14" s="18">
        <f t="shared" si="1"/>
        <v>0.62222222222222223</v>
      </c>
      <c r="I14" s="16">
        <f>'Unit Totals'!H67</f>
        <v>0</v>
      </c>
    </row>
    <row r="15" spans="1:9" x14ac:dyDescent="0.35">
      <c r="A15" s="14">
        <v>287</v>
      </c>
      <c r="B15" s="10" t="s">
        <v>275</v>
      </c>
      <c r="C15" s="41"/>
      <c r="D15" s="16">
        <f>'Unit Totals'!D137</f>
        <v>61</v>
      </c>
      <c r="E15" s="16">
        <f>'Unit Totals'!E137</f>
        <v>6</v>
      </c>
      <c r="F15" s="16">
        <f t="shared" si="0"/>
        <v>67</v>
      </c>
      <c r="G15" s="16">
        <f>'Unit Totals'!G137+2</f>
        <v>79</v>
      </c>
      <c r="H15" s="18">
        <f t="shared" si="1"/>
        <v>0.84810126582278478</v>
      </c>
      <c r="I15" s="16">
        <f>'Unit Totals'!H137</f>
        <v>25</v>
      </c>
    </row>
    <row r="16" spans="1:9" x14ac:dyDescent="0.35">
      <c r="A16" s="14">
        <v>289</v>
      </c>
      <c r="B16" s="10" t="s">
        <v>955</v>
      </c>
      <c r="C16" s="41"/>
      <c r="D16" s="16">
        <f>'Unit Totals'!D138</f>
        <v>80</v>
      </c>
      <c r="E16" s="16">
        <f>'Unit Totals'!E138</f>
        <v>26</v>
      </c>
      <c r="F16" s="16">
        <f t="shared" si="0"/>
        <v>106</v>
      </c>
      <c r="G16" s="16">
        <f>'Unit Totals'!G138+2</f>
        <v>119</v>
      </c>
      <c r="H16" s="18">
        <f t="shared" si="1"/>
        <v>0.89075630252100846</v>
      </c>
      <c r="I16" s="16">
        <f>'Unit Totals'!H138</f>
        <v>2</v>
      </c>
    </row>
    <row r="17" spans="1:9" x14ac:dyDescent="0.35">
      <c r="A17" s="14">
        <v>290</v>
      </c>
      <c r="B17" s="10" t="s">
        <v>279</v>
      </c>
      <c r="C17" s="41"/>
      <c r="D17" s="16">
        <f>'Unit Totals'!D139</f>
        <v>20</v>
      </c>
      <c r="E17" s="16">
        <f>'Unit Totals'!E139</f>
        <v>1</v>
      </c>
      <c r="F17" s="16">
        <f t="shared" si="0"/>
        <v>21</v>
      </c>
      <c r="G17" s="16">
        <f>'Unit Totals'!G139+2</f>
        <v>48</v>
      </c>
      <c r="H17" s="18">
        <f t="shared" si="1"/>
        <v>0.4375</v>
      </c>
      <c r="I17" s="16">
        <f>'Unit Totals'!H139</f>
        <v>0</v>
      </c>
    </row>
    <row r="18" spans="1:9" x14ac:dyDescent="0.35">
      <c r="A18" s="14">
        <v>317</v>
      </c>
      <c r="B18" s="10" t="s">
        <v>956</v>
      </c>
      <c r="C18" s="41"/>
      <c r="D18" s="16">
        <f>'Unit Totals'!D147</f>
        <v>36</v>
      </c>
      <c r="E18" s="16">
        <f>'Unit Totals'!E147</f>
        <v>6</v>
      </c>
      <c r="F18" s="16">
        <f t="shared" si="0"/>
        <v>42</v>
      </c>
      <c r="G18" s="16">
        <f>'Unit Totals'!G147+2</f>
        <v>63</v>
      </c>
      <c r="H18" s="18">
        <f t="shared" si="1"/>
        <v>0.66666666666666663</v>
      </c>
      <c r="I18" s="16">
        <f>'Unit Totals'!H147</f>
        <v>0</v>
      </c>
    </row>
    <row r="19" spans="1:9" x14ac:dyDescent="0.35">
      <c r="A19" s="14">
        <v>409</v>
      </c>
      <c r="B19" s="10" t="s">
        <v>957</v>
      </c>
      <c r="C19" s="41"/>
      <c r="D19" s="16">
        <f>'Unit Totals'!D182</f>
        <v>34</v>
      </c>
      <c r="E19" s="16">
        <f>'Unit Totals'!E182</f>
        <v>0</v>
      </c>
      <c r="F19" s="16">
        <f t="shared" si="0"/>
        <v>34</v>
      </c>
      <c r="G19" s="16">
        <f>'Unit Totals'!G182+2</f>
        <v>37</v>
      </c>
      <c r="H19" s="18">
        <f t="shared" si="1"/>
        <v>0.91891891891891897</v>
      </c>
      <c r="I19" s="16">
        <f>'Unit Totals'!H182</f>
        <v>0</v>
      </c>
    </row>
    <row r="20" spans="1:9" x14ac:dyDescent="0.35">
      <c r="A20" s="14">
        <v>429</v>
      </c>
      <c r="B20" s="10" t="s">
        <v>958</v>
      </c>
      <c r="C20" s="41"/>
      <c r="D20" s="16">
        <f>'Unit Totals'!D188</f>
        <v>24</v>
      </c>
      <c r="E20" s="16">
        <f>'Unit Totals'!E188</f>
        <v>2</v>
      </c>
      <c r="F20" s="16">
        <f t="shared" si="0"/>
        <v>26</v>
      </c>
      <c r="G20" s="16">
        <f>'Unit Totals'!G188+2</f>
        <v>35</v>
      </c>
      <c r="H20" s="18">
        <f t="shared" si="1"/>
        <v>0.74285714285714288</v>
      </c>
      <c r="I20" s="16">
        <f>'Unit Totals'!H188</f>
        <v>1</v>
      </c>
    </row>
    <row r="21" spans="1:9" x14ac:dyDescent="0.35">
      <c r="A21" s="14">
        <v>433</v>
      </c>
      <c r="B21" s="10" t="s">
        <v>959</v>
      </c>
      <c r="C21" s="41"/>
      <c r="D21" s="16">
        <f>'Unit Totals'!D190</f>
        <v>1</v>
      </c>
      <c r="E21" s="16">
        <f>'Unit Totals'!E190</f>
        <v>0</v>
      </c>
      <c r="F21" s="16">
        <f t="shared" si="0"/>
        <v>1</v>
      </c>
      <c r="G21" s="16">
        <f>'Unit Totals'!G190+2</f>
        <v>14</v>
      </c>
      <c r="H21" s="18">
        <f t="shared" si="1"/>
        <v>7.1428571428571425E-2</v>
      </c>
      <c r="I21" s="16">
        <f>'Unit Totals'!H190</f>
        <v>1</v>
      </c>
    </row>
    <row r="22" spans="1:9" x14ac:dyDescent="0.35">
      <c r="A22" s="14">
        <v>458</v>
      </c>
      <c r="B22" s="10" t="s">
        <v>960</v>
      </c>
      <c r="C22" s="41"/>
      <c r="D22" s="16">
        <f>'Unit Totals'!D202</f>
        <v>19</v>
      </c>
      <c r="E22" s="16">
        <f>'Unit Totals'!E202</f>
        <v>2</v>
      </c>
      <c r="F22" s="16">
        <f>SUM(D22:E22)</f>
        <v>21</v>
      </c>
      <c r="G22" s="16">
        <f>'Unit Totals'!G202+2</f>
        <v>29</v>
      </c>
      <c r="H22" s="18">
        <f t="shared" si="1"/>
        <v>0.72413793103448276</v>
      </c>
      <c r="I22" s="16">
        <f>'Unit Totals'!H202</f>
        <v>0</v>
      </c>
    </row>
    <row r="23" spans="1:9" x14ac:dyDescent="0.35">
      <c r="A23" s="14">
        <v>479</v>
      </c>
      <c r="B23" s="10" t="s">
        <v>418</v>
      </c>
      <c r="C23" s="41"/>
      <c r="D23" s="16">
        <f>'Unit Totals'!D209</f>
        <v>29</v>
      </c>
      <c r="E23" s="16">
        <f>'Unit Totals'!E209</f>
        <v>0</v>
      </c>
      <c r="F23" s="16">
        <f t="shared" si="0"/>
        <v>29</v>
      </c>
      <c r="G23" s="16">
        <f>'Unit Totals'!G209+2</f>
        <v>40</v>
      </c>
      <c r="H23" s="18">
        <f t="shared" si="1"/>
        <v>0.72499999999999998</v>
      </c>
      <c r="I23" s="16">
        <f>'Unit Totals'!H209</f>
        <v>3</v>
      </c>
    </row>
    <row r="24" spans="1:9" x14ac:dyDescent="0.35">
      <c r="A24" s="14">
        <v>507</v>
      </c>
      <c r="B24" s="10" t="s">
        <v>438</v>
      </c>
      <c r="C24" s="41"/>
      <c r="D24" s="16">
        <f>'Unit Totals'!D219</f>
        <v>2</v>
      </c>
      <c r="E24" s="16">
        <f>'Unit Totals'!E219</f>
        <v>1</v>
      </c>
      <c r="F24" s="16">
        <f t="shared" si="0"/>
        <v>3</v>
      </c>
      <c r="G24" s="16">
        <v>10</v>
      </c>
      <c r="H24" s="18">
        <f t="shared" si="1"/>
        <v>0.3</v>
      </c>
      <c r="I24" s="16">
        <f>'Unit Totals'!H219</f>
        <v>0</v>
      </c>
    </row>
    <row r="25" spans="1:9" x14ac:dyDescent="0.35">
      <c r="A25" s="14">
        <v>559</v>
      </c>
      <c r="B25" s="10" t="s">
        <v>38</v>
      </c>
      <c r="C25" s="41"/>
      <c r="D25" s="16">
        <f>'Unit Totals'!D234</f>
        <v>28</v>
      </c>
      <c r="E25" s="16">
        <f>'Unit Totals'!E234</f>
        <v>3</v>
      </c>
      <c r="F25" s="16">
        <f t="shared" si="0"/>
        <v>31</v>
      </c>
      <c r="G25" s="16">
        <f>'Unit Totals'!G234+2</f>
        <v>42</v>
      </c>
      <c r="H25" s="18">
        <f t="shared" si="1"/>
        <v>0.73809523809523814</v>
      </c>
      <c r="I25" s="16">
        <f>'Unit Totals'!H234</f>
        <v>2</v>
      </c>
    </row>
    <row r="26" spans="1:9" x14ac:dyDescent="0.35">
      <c r="A26" s="14">
        <v>611</v>
      </c>
      <c r="B26" s="10" t="s">
        <v>961</v>
      </c>
      <c r="C26" s="41"/>
      <c r="D26" s="16">
        <f>'Unit Totals'!D252</f>
        <v>6</v>
      </c>
      <c r="E26" s="16">
        <f>'Unit Totals'!E252</f>
        <v>4</v>
      </c>
      <c r="F26" s="16">
        <f t="shared" si="0"/>
        <v>10</v>
      </c>
      <c r="G26" s="16">
        <f>'Unit Totals'!G252+2</f>
        <v>20</v>
      </c>
      <c r="H26" s="18">
        <f t="shared" si="1"/>
        <v>0.5</v>
      </c>
      <c r="I26" s="16">
        <f>'Unit Totals'!H252</f>
        <v>1</v>
      </c>
    </row>
    <row r="27" spans="1:9" x14ac:dyDescent="0.35">
      <c r="A27" s="14">
        <v>620</v>
      </c>
      <c r="B27" s="10" t="s">
        <v>962</v>
      </c>
      <c r="C27" s="41"/>
      <c r="D27" s="16">
        <f>'Unit Totals'!D257</f>
        <v>20</v>
      </c>
      <c r="E27" s="16">
        <f>'Unit Totals'!E257</f>
        <v>0</v>
      </c>
      <c r="F27" s="16">
        <f t="shared" si="0"/>
        <v>20</v>
      </c>
      <c r="G27" s="16">
        <f>'Unit Totals'!G257+2</f>
        <v>26</v>
      </c>
      <c r="H27" s="18">
        <f t="shared" si="1"/>
        <v>0.76923076923076927</v>
      </c>
      <c r="I27" s="16">
        <f>'Unit Totals'!H257</f>
        <v>0</v>
      </c>
    </row>
    <row r="28" spans="1:9" x14ac:dyDescent="0.35">
      <c r="A28" s="14">
        <v>634</v>
      </c>
      <c r="B28" s="10" t="s">
        <v>526</v>
      </c>
      <c r="C28" s="41"/>
      <c r="D28" s="16">
        <f>'Unit Totals'!D264</f>
        <v>12</v>
      </c>
      <c r="E28" s="16">
        <f>'Unit Totals'!E264</f>
        <v>2</v>
      </c>
      <c r="F28" s="16">
        <f t="shared" si="0"/>
        <v>14</v>
      </c>
      <c r="G28" s="16">
        <f>'Unit Totals'!G264+2</f>
        <v>18</v>
      </c>
      <c r="H28" s="18">
        <f t="shared" si="1"/>
        <v>0.77777777777777779</v>
      </c>
      <c r="I28" s="16">
        <f>'Unit Totals'!H264</f>
        <v>1</v>
      </c>
    </row>
    <row r="29" spans="1:9" x14ac:dyDescent="0.35">
      <c r="A29" s="14">
        <v>650</v>
      </c>
      <c r="B29" s="10" t="s">
        <v>963</v>
      </c>
      <c r="C29" s="41"/>
      <c r="D29" s="16">
        <f>'Unit Totals'!D274</f>
        <v>20</v>
      </c>
      <c r="E29" s="16">
        <f>'Unit Totals'!E274</f>
        <v>3</v>
      </c>
      <c r="F29" s="16">
        <f t="shared" si="0"/>
        <v>23</v>
      </c>
      <c r="G29" s="16">
        <f>'Unit Totals'!G274+2</f>
        <v>31</v>
      </c>
      <c r="H29" s="18">
        <f t="shared" si="1"/>
        <v>0.74193548387096775</v>
      </c>
      <c r="I29" s="16">
        <f>'Unit Totals'!H274</f>
        <v>1</v>
      </c>
    </row>
    <row r="30" spans="1:9" x14ac:dyDescent="0.35">
      <c r="A30" s="14">
        <v>725</v>
      </c>
      <c r="B30" s="10" t="s">
        <v>964</v>
      </c>
      <c r="C30" s="41"/>
      <c r="D30" s="16">
        <f>'Unit Totals'!D301</f>
        <v>29</v>
      </c>
      <c r="E30" s="16">
        <f>'Unit Totals'!E301</f>
        <v>3</v>
      </c>
      <c r="F30" s="16">
        <f t="shared" si="0"/>
        <v>32</v>
      </c>
      <c r="G30" s="16">
        <f>'Unit Totals'!G301+2</f>
        <v>66</v>
      </c>
      <c r="H30" s="18">
        <f t="shared" si="1"/>
        <v>0.48484848484848486</v>
      </c>
      <c r="I30" s="16">
        <f>'Unit Totals'!H301</f>
        <v>0</v>
      </c>
    </row>
    <row r="31" spans="1:9" x14ac:dyDescent="0.35">
      <c r="A31" s="14">
        <v>770</v>
      </c>
      <c r="B31" s="10" t="s">
        <v>965</v>
      </c>
      <c r="C31" s="41"/>
      <c r="D31" s="16">
        <f>'Unit Totals'!D314</f>
        <v>18</v>
      </c>
      <c r="E31" s="16">
        <f>'Unit Totals'!E314</f>
        <v>3</v>
      </c>
      <c r="F31" s="16">
        <f t="shared" si="0"/>
        <v>21</v>
      </c>
      <c r="G31" s="16">
        <f>'Unit Totals'!G314+2</f>
        <v>40</v>
      </c>
      <c r="H31" s="18">
        <f t="shared" si="1"/>
        <v>0.52500000000000002</v>
      </c>
      <c r="I31" s="16">
        <f>'Unit Totals'!H314</f>
        <v>1</v>
      </c>
    </row>
    <row r="32" spans="1:9" x14ac:dyDescent="0.35">
      <c r="A32" s="14">
        <v>839</v>
      </c>
      <c r="B32" s="10" t="s">
        <v>966</v>
      </c>
      <c r="C32" s="41"/>
      <c r="D32" s="16">
        <f>'Unit Totals'!D325</f>
        <v>1</v>
      </c>
      <c r="E32" s="16">
        <f>'Unit Totals'!E325</f>
        <v>0</v>
      </c>
      <c r="F32" s="16">
        <f t="shared" si="0"/>
        <v>1</v>
      </c>
      <c r="G32" s="16">
        <f>'Unit Totals'!G325+2</f>
        <v>21</v>
      </c>
      <c r="H32" s="18">
        <f t="shared" si="1"/>
        <v>4.7619047619047616E-2</v>
      </c>
      <c r="I32" s="16">
        <f>'Unit Totals'!H325</f>
        <v>0</v>
      </c>
    </row>
    <row r="33" spans="1:9" x14ac:dyDescent="0.35">
      <c r="A33" s="14">
        <v>1153</v>
      </c>
      <c r="B33" s="10" t="s">
        <v>967</v>
      </c>
      <c r="C33" s="41"/>
      <c r="D33" s="16">
        <f>'Unit Totals'!D373</f>
        <v>1</v>
      </c>
      <c r="E33" s="16">
        <f>'Unit Totals'!E373</f>
        <v>0</v>
      </c>
      <c r="F33" s="16">
        <f t="shared" si="0"/>
        <v>1</v>
      </c>
      <c r="G33" s="16">
        <f>'Unit Totals'!G373+2</f>
        <v>71</v>
      </c>
      <c r="H33" s="18">
        <f t="shared" si="1"/>
        <v>1.4084507042253521E-2</v>
      </c>
      <c r="I33" s="16">
        <f>'Unit Totals'!H373</f>
        <v>0</v>
      </c>
    </row>
    <row r="34" spans="1:9" x14ac:dyDescent="0.35">
      <c r="A34" s="14">
        <v>1181</v>
      </c>
      <c r="B34" s="10" t="s">
        <v>968</v>
      </c>
      <c r="C34" s="41"/>
      <c r="D34" s="16">
        <f>'Unit Totals'!D379</f>
        <v>0</v>
      </c>
      <c r="E34" s="16">
        <f>'Unit Totals'!E379</f>
        <v>0</v>
      </c>
      <c r="F34" s="16">
        <f t="shared" si="0"/>
        <v>0</v>
      </c>
      <c r="G34" s="16">
        <f>'Unit Totals'!G379+2</f>
        <v>16</v>
      </c>
      <c r="H34" s="18">
        <f t="shared" si="1"/>
        <v>0</v>
      </c>
      <c r="I34" s="16">
        <f>'Unit Totals'!H379</f>
        <v>0</v>
      </c>
    </row>
    <row r="35" spans="1:9" x14ac:dyDescent="0.35">
      <c r="A35" s="14">
        <v>1189</v>
      </c>
      <c r="B35" s="10" t="s">
        <v>758</v>
      </c>
      <c r="C35" s="41">
        <v>44140</v>
      </c>
      <c r="D35" s="16">
        <f>'Unit Totals'!D381</f>
        <v>40</v>
      </c>
      <c r="E35" s="16">
        <f>'Unit Totals'!E381</f>
        <v>0</v>
      </c>
      <c r="F35" s="16">
        <f t="shared" si="0"/>
        <v>40</v>
      </c>
      <c r="G35" s="16">
        <f>'Unit Totals'!G381+2</f>
        <v>39</v>
      </c>
      <c r="H35" s="18">
        <f t="shared" si="1"/>
        <v>1.0256410256410255</v>
      </c>
      <c r="I35" s="16">
        <f>'Unit Totals'!H381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8"/>
      <c r="I36" s="7"/>
    </row>
    <row r="37" spans="1:9" x14ac:dyDescent="0.35">
      <c r="A37" s="14">
        <f>COUNT(A3:A36)</f>
        <v>33</v>
      </c>
      <c r="B37" s="10" t="s">
        <v>822</v>
      </c>
      <c r="C37" s="15"/>
      <c r="D37" s="16">
        <f>SUM(D3:D35)</f>
        <v>1033</v>
      </c>
      <c r="E37" s="16">
        <f>SUM(E3:E35)</f>
        <v>121</v>
      </c>
      <c r="F37" s="16">
        <f>SUM(F3:F35)</f>
        <v>1154</v>
      </c>
      <c r="G37" s="16">
        <f>SUM(G3:G36)</f>
        <v>1790</v>
      </c>
      <c r="H37" s="18">
        <f>F37/G37</f>
        <v>0.64469273743016764</v>
      </c>
      <c r="I37" s="7">
        <f>SUM(I3:I35)</f>
        <v>107</v>
      </c>
    </row>
    <row r="41" spans="1:9" x14ac:dyDescent="0.35">
      <c r="B41" s="1" t="s">
        <v>823</v>
      </c>
      <c r="C41" s="53">
        <f>COUNTIFS(C3:C35,"&gt;=8/1/2024",C3:C35,"&lt;=7/31/2025")</f>
        <v>1</v>
      </c>
    </row>
  </sheetData>
  <sheetProtection algorithmName="SHA-512" hashValue="38oZorxT9zj5m3col8l5+B8GFcCICvK3tXmLjj7PPEFNJqhSASQWndjtRF6MU5Qt5TdqgpKMI40dAIhw0izcqA==" saltValue="Fy6NDVfbJQen5rcWW9HbUA==" spinCount="100000" sheet="1" selectLockedCells="1"/>
  <phoneticPr fontId="2" type="noConversion"/>
  <conditionalFormatting sqref="H3:H35">
    <cfRule type="cellIs" dxfId="6" priority="1" operator="greaterThanOrEqual">
      <formula>1</formula>
    </cfRule>
  </conditionalFormatting>
  <pageMargins left="0.5" right="0.5" top="1.33" bottom="1" header="0.5" footer="0.5"/>
  <pageSetup scale="79" orientation="portrait" r:id="rId1"/>
  <headerFooter>
    <oddHeader>&amp;CAmerican Legion Auxiliary
Department of Illinois
Membership Report 2024 - 2025
District 19</oddHeader>
    <oddFooter>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"/>
  <sheetViews>
    <sheetView zoomScaleNormal="100" zoomScalePageLayoutView="80" workbookViewId="0">
      <selection activeCell="C3" sqref="C3"/>
    </sheetView>
  </sheetViews>
  <sheetFormatPr defaultColWidth="10.90625" defaultRowHeight="18" x14ac:dyDescent="0.35"/>
  <cols>
    <col min="1" max="1" width="6.90625" style="2" bestFit="1" customWidth="1"/>
    <col min="2" max="2" width="13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70</v>
      </c>
      <c r="B3" s="10" t="s">
        <v>82</v>
      </c>
      <c r="C3" s="41"/>
      <c r="D3" s="16">
        <f>'Unit Totals'!D41</f>
        <v>21</v>
      </c>
      <c r="E3" s="16">
        <f>'Unit Totals'!E41</f>
        <v>0</v>
      </c>
      <c r="F3" s="16">
        <f t="shared" ref="F3:F21" si="0">SUM(D3:E3)</f>
        <v>21</v>
      </c>
      <c r="G3" s="16">
        <f>'Unit Totals'!G41+2</f>
        <v>34</v>
      </c>
      <c r="H3" s="18">
        <f t="shared" ref="H3:H21" si="1">F3/G3</f>
        <v>0.61764705882352944</v>
      </c>
      <c r="I3" s="16">
        <f>'Unit Totals'!H41</f>
        <v>1</v>
      </c>
    </row>
    <row r="4" spans="1:9" x14ac:dyDescent="0.35">
      <c r="A4" s="14">
        <v>138</v>
      </c>
      <c r="B4" s="10" t="s">
        <v>159</v>
      </c>
      <c r="C4" s="41"/>
      <c r="D4" s="16">
        <f>'Unit Totals'!D79</f>
        <v>15</v>
      </c>
      <c r="E4" s="16">
        <f>'Unit Totals'!E79</f>
        <v>0</v>
      </c>
      <c r="F4" s="16">
        <f t="shared" si="0"/>
        <v>15</v>
      </c>
      <c r="G4" s="16">
        <f>'Unit Totals'!G79+2</f>
        <v>21</v>
      </c>
      <c r="H4" s="18">
        <f t="shared" si="1"/>
        <v>0.7142857142857143</v>
      </c>
      <c r="I4" s="16">
        <f>'Unit Totals'!H79</f>
        <v>0</v>
      </c>
    </row>
    <row r="5" spans="1:9" x14ac:dyDescent="0.35">
      <c r="A5" s="14">
        <v>152</v>
      </c>
      <c r="B5" s="10" t="s">
        <v>171</v>
      </c>
      <c r="C5" s="41"/>
      <c r="D5" s="16">
        <f>'Unit Totals'!D85</f>
        <v>6</v>
      </c>
      <c r="E5" s="16">
        <f>'Unit Totals'!E85</f>
        <v>0</v>
      </c>
      <c r="F5" s="16">
        <f t="shared" si="0"/>
        <v>6</v>
      </c>
      <c r="G5" s="16">
        <f>'Unit Totals'!G85+2</f>
        <v>38</v>
      </c>
      <c r="H5" s="18">
        <f t="shared" si="1"/>
        <v>0.15789473684210525</v>
      </c>
      <c r="I5" s="16">
        <f>'Unit Totals'!H85</f>
        <v>0</v>
      </c>
    </row>
    <row r="6" spans="1:9" x14ac:dyDescent="0.35">
      <c r="A6" s="14">
        <v>222</v>
      </c>
      <c r="B6" s="10" t="s">
        <v>219</v>
      </c>
      <c r="C6" s="41"/>
      <c r="D6" s="16">
        <f>'Unit Totals'!D109</f>
        <v>14</v>
      </c>
      <c r="E6" s="16">
        <f>'Unit Totals'!E109</f>
        <v>0</v>
      </c>
      <c r="F6" s="16">
        <f t="shared" si="0"/>
        <v>14</v>
      </c>
      <c r="G6" s="16">
        <f>'Unit Totals'!G109+2</f>
        <v>25</v>
      </c>
      <c r="H6" s="18">
        <f t="shared" si="1"/>
        <v>0.56000000000000005</v>
      </c>
      <c r="I6" s="16">
        <f>'Unit Totals'!H109</f>
        <v>2</v>
      </c>
    </row>
    <row r="7" spans="1:9" x14ac:dyDescent="0.35">
      <c r="A7" s="14">
        <v>249</v>
      </c>
      <c r="B7" s="10" t="s">
        <v>969</v>
      </c>
      <c r="C7" s="41"/>
      <c r="D7" s="16">
        <f>'Unit Totals'!D119</f>
        <v>1</v>
      </c>
      <c r="E7" s="16">
        <f>'Unit Totals'!E119</f>
        <v>0</v>
      </c>
      <c r="F7" s="16">
        <f t="shared" si="0"/>
        <v>1</v>
      </c>
      <c r="G7" s="16">
        <f>'Unit Totals'!G119+2</f>
        <v>25</v>
      </c>
      <c r="H7" s="18">
        <f t="shared" si="1"/>
        <v>0.04</v>
      </c>
      <c r="I7" s="16">
        <f>'Unit Totals'!H119</f>
        <v>0</v>
      </c>
    </row>
    <row r="8" spans="1:9" x14ac:dyDescent="0.35">
      <c r="A8" s="14">
        <v>262</v>
      </c>
      <c r="B8" s="10" t="s">
        <v>255</v>
      </c>
      <c r="C8" s="41"/>
      <c r="D8" s="16">
        <f>'Unit Totals'!D127</f>
        <v>22</v>
      </c>
      <c r="E8" s="16">
        <f>'Unit Totals'!E127</f>
        <v>1</v>
      </c>
      <c r="F8" s="16">
        <f t="shared" si="0"/>
        <v>23</v>
      </c>
      <c r="G8" s="16">
        <f>'Unit Totals'!G127+2</f>
        <v>47</v>
      </c>
      <c r="H8" s="18">
        <f t="shared" si="1"/>
        <v>0.48936170212765956</v>
      </c>
      <c r="I8" s="16">
        <f>'Unit Totals'!H127</f>
        <v>1</v>
      </c>
    </row>
    <row r="9" spans="1:9" x14ac:dyDescent="0.35">
      <c r="A9" s="14">
        <v>279</v>
      </c>
      <c r="B9" s="10" t="s">
        <v>970</v>
      </c>
      <c r="C9" s="41"/>
      <c r="D9" s="16">
        <f>'Unit Totals'!D132</f>
        <v>21</v>
      </c>
      <c r="E9" s="16">
        <f>'Unit Totals'!E132</f>
        <v>0</v>
      </c>
      <c r="F9" s="16">
        <f t="shared" si="0"/>
        <v>21</v>
      </c>
      <c r="G9" s="16">
        <f>'Unit Totals'!G132+2</f>
        <v>33</v>
      </c>
      <c r="H9" s="18">
        <f t="shared" si="1"/>
        <v>0.63636363636363635</v>
      </c>
      <c r="I9" s="16">
        <f>'Unit Totals'!H132</f>
        <v>0</v>
      </c>
    </row>
    <row r="10" spans="1:9" x14ac:dyDescent="0.35">
      <c r="A10" s="14">
        <v>373</v>
      </c>
      <c r="B10" s="10" t="s">
        <v>336</v>
      </c>
      <c r="C10" s="41"/>
      <c r="D10" s="16">
        <f>'Unit Totals'!D168</f>
        <v>0</v>
      </c>
      <c r="E10" s="16">
        <f>'Unit Totals'!E168</f>
        <v>0</v>
      </c>
      <c r="F10" s="16">
        <f t="shared" si="0"/>
        <v>0</v>
      </c>
      <c r="G10" s="16">
        <f>'Unit Totals'!G168+2</f>
        <v>20</v>
      </c>
      <c r="H10" s="18">
        <f t="shared" si="1"/>
        <v>0</v>
      </c>
      <c r="I10" s="16">
        <f>'Unit Totals'!H168</f>
        <v>0</v>
      </c>
    </row>
    <row r="11" spans="1:9" x14ac:dyDescent="0.35">
      <c r="A11" s="14">
        <v>374</v>
      </c>
      <c r="B11" s="10" t="s">
        <v>338</v>
      </c>
      <c r="C11" s="41"/>
      <c r="D11" s="16">
        <f>'Unit Totals'!D169</f>
        <v>62</v>
      </c>
      <c r="E11" s="16">
        <f>'Unit Totals'!E169</f>
        <v>12</v>
      </c>
      <c r="F11" s="16">
        <f t="shared" si="0"/>
        <v>74</v>
      </c>
      <c r="G11" s="16">
        <f>'Unit Totals'!G169+2</f>
        <v>93</v>
      </c>
      <c r="H11" s="18">
        <f t="shared" si="1"/>
        <v>0.79569892473118276</v>
      </c>
      <c r="I11" s="16">
        <f>'Unit Totals'!H169</f>
        <v>0</v>
      </c>
    </row>
    <row r="12" spans="1:9" x14ac:dyDescent="0.35">
      <c r="A12" s="14">
        <v>492</v>
      </c>
      <c r="B12" s="10" t="s">
        <v>971</v>
      </c>
      <c r="C12" s="41"/>
      <c r="D12" s="16">
        <f>'Unit Totals'!D214</f>
        <v>20</v>
      </c>
      <c r="E12" s="16">
        <f>'Unit Totals'!E214</f>
        <v>0</v>
      </c>
      <c r="F12" s="16">
        <f t="shared" si="0"/>
        <v>20</v>
      </c>
      <c r="G12" s="16">
        <f>'Unit Totals'!G214+2</f>
        <v>29</v>
      </c>
      <c r="H12" s="18">
        <f t="shared" si="1"/>
        <v>0.68965517241379315</v>
      </c>
      <c r="I12" s="16">
        <f>'Unit Totals'!H214</f>
        <v>0</v>
      </c>
    </row>
    <row r="13" spans="1:9" x14ac:dyDescent="0.35">
      <c r="A13" s="14">
        <v>604</v>
      </c>
      <c r="B13" s="10" t="s">
        <v>500</v>
      </c>
      <c r="C13" s="41"/>
      <c r="D13" s="16">
        <f>'Unit Totals'!D251</f>
        <v>3</v>
      </c>
      <c r="E13" s="16">
        <f>'Unit Totals'!E251</f>
        <v>0</v>
      </c>
      <c r="F13" s="16">
        <f t="shared" si="0"/>
        <v>3</v>
      </c>
      <c r="G13" s="16">
        <f>'Unit Totals'!G251+2</f>
        <v>37</v>
      </c>
      <c r="H13" s="18">
        <f t="shared" si="1"/>
        <v>8.1081081081081086E-2</v>
      </c>
      <c r="I13" s="16">
        <f>'Unit Totals'!H251</f>
        <v>2</v>
      </c>
    </row>
    <row r="14" spans="1:9" x14ac:dyDescent="0.35">
      <c r="A14" s="14">
        <v>632</v>
      </c>
      <c r="B14" s="10" t="s">
        <v>972</v>
      </c>
      <c r="C14" s="41"/>
      <c r="D14" s="16">
        <f>'Unit Totals'!D263</f>
        <v>12</v>
      </c>
      <c r="E14" s="16">
        <f>'Unit Totals'!E263</f>
        <v>0</v>
      </c>
      <c r="F14" s="16">
        <f t="shared" si="0"/>
        <v>12</v>
      </c>
      <c r="G14" s="16">
        <f>'Unit Totals'!G263+2</f>
        <v>16</v>
      </c>
      <c r="H14" s="18">
        <f t="shared" si="1"/>
        <v>0.75</v>
      </c>
      <c r="I14" s="16">
        <f>'Unit Totals'!H263</f>
        <v>0</v>
      </c>
    </row>
    <row r="15" spans="1:9" x14ac:dyDescent="0.35">
      <c r="A15" s="14">
        <v>636</v>
      </c>
      <c r="B15" s="10" t="s">
        <v>973</v>
      </c>
      <c r="C15" s="41"/>
      <c r="D15" s="16">
        <f>'Unit Totals'!D266</f>
        <v>15</v>
      </c>
      <c r="E15" s="16">
        <f>'Unit Totals'!E266</f>
        <v>5</v>
      </c>
      <c r="F15" s="16">
        <f>SUM(D15:E15)</f>
        <v>20</v>
      </c>
      <c r="G15" s="16">
        <f>'Unit Totals'!G266+2</f>
        <v>32</v>
      </c>
      <c r="H15" s="18">
        <f>F15/G15</f>
        <v>0.625</v>
      </c>
      <c r="I15" s="16">
        <f>'Unit Totals'!H266</f>
        <v>0</v>
      </c>
    </row>
    <row r="16" spans="1:9" x14ac:dyDescent="0.35">
      <c r="A16" s="14">
        <v>648</v>
      </c>
      <c r="B16" s="10" t="s">
        <v>974</v>
      </c>
      <c r="C16" s="41"/>
      <c r="D16" s="16">
        <f>'Unit Totals'!D273</f>
        <v>25</v>
      </c>
      <c r="E16" s="16">
        <f>'Unit Totals'!E273</f>
        <v>0</v>
      </c>
      <c r="F16" s="16">
        <f t="shared" si="0"/>
        <v>25</v>
      </c>
      <c r="G16" s="16">
        <f>'Unit Totals'!G273+2</f>
        <v>32</v>
      </c>
      <c r="H16" s="18">
        <f t="shared" si="1"/>
        <v>0.78125</v>
      </c>
      <c r="I16" s="16">
        <f>'Unit Totals'!H273</f>
        <v>0</v>
      </c>
    </row>
    <row r="17" spans="1:9" x14ac:dyDescent="0.35">
      <c r="A17" s="14">
        <v>685</v>
      </c>
      <c r="B17" s="10" t="s">
        <v>975</v>
      </c>
      <c r="C17" s="41"/>
      <c r="D17" s="16">
        <f>'Unit Totals'!D285</f>
        <v>14</v>
      </c>
      <c r="E17" s="16">
        <f>'Unit Totals'!E285</f>
        <v>13</v>
      </c>
      <c r="F17" s="16">
        <f t="shared" si="0"/>
        <v>27</v>
      </c>
      <c r="G17" s="16">
        <f>'Unit Totals'!G285+2</f>
        <v>46</v>
      </c>
      <c r="H17" s="18">
        <f t="shared" si="1"/>
        <v>0.58695652173913049</v>
      </c>
      <c r="I17" s="16">
        <f>'Unit Totals'!H285</f>
        <v>1</v>
      </c>
    </row>
    <row r="18" spans="1:9" x14ac:dyDescent="0.35">
      <c r="A18" s="14">
        <v>694</v>
      </c>
      <c r="B18" s="10" t="s">
        <v>976</v>
      </c>
      <c r="C18" s="41"/>
      <c r="D18" s="16">
        <f>'Unit Totals'!D289</f>
        <v>25</v>
      </c>
      <c r="E18" s="16">
        <f>'Unit Totals'!E289</f>
        <v>5</v>
      </c>
      <c r="F18" s="16">
        <f t="shared" si="0"/>
        <v>30</v>
      </c>
      <c r="G18" s="16">
        <f>'Unit Totals'!G289+2</f>
        <v>37</v>
      </c>
      <c r="H18" s="18">
        <f t="shared" si="1"/>
        <v>0.81081081081081086</v>
      </c>
      <c r="I18" s="16">
        <f>'Unit Totals'!H289</f>
        <v>1</v>
      </c>
    </row>
    <row r="19" spans="1:9" x14ac:dyDescent="0.35">
      <c r="A19" s="14">
        <v>1038</v>
      </c>
      <c r="B19" s="10" t="s">
        <v>977</v>
      </c>
      <c r="C19" s="41">
        <v>44154</v>
      </c>
      <c r="D19" s="16">
        <f>'Unit Totals'!D358</f>
        <v>14</v>
      </c>
      <c r="E19" s="16">
        <f>'Unit Totals'!E358</f>
        <v>3</v>
      </c>
      <c r="F19" s="16">
        <f t="shared" si="0"/>
        <v>17</v>
      </c>
      <c r="G19" s="16">
        <f>'Unit Totals'!G358+2</f>
        <v>15</v>
      </c>
      <c r="H19" s="18">
        <f t="shared" si="1"/>
        <v>1.1333333333333333</v>
      </c>
      <c r="I19" s="16">
        <f>'Unit Totals'!H358</f>
        <v>0</v>
      </c>
    </row>
    <row r="20" spans="1:9" x14ac:dyDescent="0.35">
      <c r="A20" s="14">
        <v>1083</v>
      </c>
      <c r="B20" s="10" t="s">
        <v>726</v>
      </c>
      <c r="C20" s="41"/>
      <c r="D20" s="16">
        <f>'Unit Totals'!D364</f>
        <v>9</v>
      </c>
      <c r="E20" s="16">
        <f>'Unit Totals'!E364</f>
        <v>0</v>
      </c>
      <c r="F20" s="16">
        <f t="shared" si="0"/>
        <v>9</v>
      </c>
      <c r="G20" s="16">
        <f>'Unit Totals'!G364+2</f>
        <v>27</v>
      </c>
      <c r="H20" s="18">
        <f t="shared" si="1"/>
        <v>0.33333333333333331</v>
      </c>
      <c r="I20" s="16">
        <f>'Unit Totals'!H364</f>
        <v>0</v>
      </c>
    </row>
    <row r="21" spans="1:9" x14ac:dyDescent="0.35">
      <c r="A21" s="14">
        <v>1135</v>
      </c>
      <c r="B21" s="10" t="s">
        <v>736</v>
      </c>
      <c r="C21" s="41"/>
      <c r="D21" s="16">
        <f>'Unit Totals'!D370</f>
        <v>1</v>
      </c>
      <c r="E21" s="16">
        <f>'Unit Totals'!E370</f>
        <v>0</v>
      </c>
      <c r="F21" s="16">
        <f t="shared" si="0"/>
        <v>1</v>
      </c>
      <c r="G21" s="16">
        <f>'Unit Totals'!G370+2</f>
        <v>39</v>
      </c>
      <c r="H21" s="18">
        <f t="shared" si="1"/>
        <v>2.564102564102564E-2</v>
      </c>
      <c r="I21" s="16">
        <f>'Unit Totals'!H370</f>
        <v>0</v>
      </c>
    </row>
    <row r="22" spans="1:9" x14ac:dyDescent="0.35">
      <c r="A22" s="14"/>
      <c r="B22" s="10"/>
      <c r="C22" s="15"/>
      <c r="D22" s="16"/>
      <c r="E22" s="16"/>
      <c r="F22" s="16"/>
      <c r="G22" s="16"/>
      <c r="H22" s="19"/>
      <c r="I22" s="7"/>
    </row>
    <row r="23" spans="1:9" x14ac:dyDescent="0.35">
      <c r="A23" s="14">
        <f>COUNT(A3:A22)</f>
        <v>19</v>
      </c>
      <c r="B23" s="10" t="s">
        <v>822</v>
      </c>
      <c r="C23" s="15"/>
      <c r="D23" s="16">
        <f>SUM(D3:D21)</f>
        <v>300</v>
      </c>
      <c r="E23" s="16">
        <f>SUM(E3:E21)</f>
        <v>39</v>
      </c>
      <c r="F23" s="16">
        <f>SUM(F3:F21)</f>
        <v>339</v>
      </c>
      <c r="G23" s="16">
        <f>SUM(G3:G22)</f>
        <v>646</v>
      </c>
      <c r="H23" s="19">
        <f>F23/G23</f>
        <v>0.52476780185758509</v>
      </c>
      <c r="I23" s="7">
        <f>SUM(I3:I22)</f>
        <v>8</v>
      </c>
    </row>
    <row r="27" spans="1:9" x14ac:dyDescent="0.35">
      <c r="A27" s="6"/>
      <c r="B27" s="1" t="s">
        <v>823</v>
      </c>
      <c r="C27" s="53">
        <f>COUNTIFS(C3:C21,"&gt;=8/1/2024",C3:C21,"&lt;=7/31/2025")</f>
        <v>1</v>
      </c>
    </row>
  </sheetData>
  <sheetProtection algorithmName="SHA-512" hashValue="5rbetwCYvgXL0Zp/Dg9LjANbJ393rEltYzFcZuVcmIlrbWOEAqBlzYEB7u4crK3gJuuyoGydgsE/DL5pKihuAg==" saltValue="0gzH7epvAdFbkZsGcX24vg==" spinCount="100000" sheet="1" selectLockedCells="1"/>
  <phoneticPr fontId="2" type="noConversion"/>
  <conditionalFormatting sqref="H3:H21">
    <cfRule type="cellIs" dxfId="5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20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zoomScalePageLayoutView="90" workbookViewId="0">
      <selection activeCell="C3" sqref="C3"/>
    </sheetView>
  </sheetViews>
  <sheetFormatPr defaultColWidth="10.90625" defaultRowHeight="18" x14ac:dyDescent="0.35"/>
  <cols>
    <col min="1" max="1" width="6.36328125" style="2" customWidth="1"/>
    <col min="2" max="2" width="24.90625" style="1" bestFit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15.453125" style="4" bestFit="1" customWidth="1"/>
    <col min="7" max="7" width="9.45312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52"/>
      <c r="D2" s="10"/>
      <c r="E2" s="10"/>
      <c r="F2" s="10"/>
      <c r="G2" s="10"/>
      <c r="H2" s="7"/>
      <c r="I2" s="7"/>
    </row>
    <row r="3" spans="1:9" x14ac:dyDescent="0.35">
      <c r="A3" s="14">
        <v>135</v>
      </c>
      <c r="B3" s="10" t="s">
        <v>153</v>
      </c>
      <c r="C3" s="41"/>
      <c r="D3" s="16">
        <f>'Unit Totals'!D76</f>
        <v>9</v>
      </c>
      <c r="E3" s="17">
        <f>'Unit Totals'!E76</f>
        <v>0</v>
      </c>
      <c r="F3" s="16">
        <f>SUM(D3:E3)</f>
        <v>9</v>
      </c>
      <c r="G3" s="17">
        <f>'Unit Totals'!G76+2</f>
        <v>13</v>
      </c>
      <c r="H3" s="19">
        <f>F3/G3</f>
        <v>0.69230769230769229</v>
      </c>
      <c r="I3" s="17">
        <f>'Unit Totals'!H76</f>
        <v>0</v>
      </c>
    </row>
    <row r="4" spans="1:9" x14ac:dyDescent="0.35">
      <c r="A4" s="14">
        <v>923</v>
      </c>
      <c r="B4" s="10" t="s">
        <v>821</v>
      </c>
      <c r="C4" s="41"/>
      <c r="D4" s="16">
        <f>'Unit Totals'!D337</f>
        <v>2</v>
      </c>
      <c r="E4" s="16">
        <f>'Unit Totals'!E337</f>
        <v>0</v>
      </c>
      <c r="F4" s="16">
        <f>SUM(D4:E4)</f>
        <v>2</v>
      </c>
      <c r="G4" s="16">
        <f>'Unit Totals'!G337+2</f>
        <v>17</v>
      </c>
      <c r="H4" s="18">
        <f>F4/G4</f>
        <v>0.11764705882352941</v>
      </c>
      <c r="I4" s="16">
        <f>'Unit Totals'!H337</f>
        <v>0</v>
      </c>
    </row>
    <row r="5" spans="1:9" x14ac:dyDescent="0.35">
      <c r="A5" s="14">
        <v>973</v>
      </c>
      <c r="B5" s="10" t="s">
        <v>688</v>
      </c>
      <c r="C5" s="41"/>
      <c r="D5" s="16">
        <f>'Unit Totals'!D345</f>
        <v>5</v>
      </c>
      <c r="E5" s="16">
        <f>'Unit Totals'!E345</f>
        <v>0</v>
      </c>
      <c r="F5" s="16">
        <f>SUM(D5:E5)</f>
        <v>5</v>
      </c>
      <c r="G5" s="16">
        <f>'Unit Totals'!G345+2</f>
        <v>20</v>
      </c>
      <c r="H5" s="18">
        <f>F5/G5</f>
        <v>0.25</v>
      </c>
      <c r="I5" s="16">
        <f>'Unit Totals'!H345</f>
        <v>0</v>
      </c>
    </row>
    <row r="6" spans="1:9" x14ac:dyDescent="0.35">
      <c r="A6" s="14">
        <v>1052</v>
      </c>
      <c r="B6" s="10" t="s">
        <v>718</v>
      </c>
      <c r="C6" s="41"/>
      <c r="D6" s="16">
        <f>'Unit Totals'!D360</f>
        <v>10</v>
      </c>
      <c r="E6" s="16">
        <f>'Unit Totals'!E360</f>
        <v>0</v>
      </c>
      <c r="F6" s="16">
        <f>SUM(D6:E6)</f>
        <v>10</v>
      </c>
      <c r="G6" s="16">
        <f>'Unit Totals'!G360+2</f>
        <v>18</v>
      </c>
      <c r="H6" s="19">
        <f>F6/G6</f>
        <v>0.55555555555555558</v>
      </c>
      <c r="I6" s="16">
        <f>'Unit Totals'!H360</f>
        <v>0</v>
      </c>
    </row>
    <row r="7" spans="1:9" x14ac:dyDescent="0.35">
      <c r="A7" s="14"/>
      <c r="B7" s="10"/>
      <c r="C7" s="15"/>
      <c r="D7" s="16"/>
      <c r="E7" s="16"/>
      <c r="F7" s="16"/>
      <c r="G7" s="16"/>
      <c r="H7" s="19"/>
      <c r="I7" s="7"/>
    </row>
    <row r="8" spans="1:9" x14ac:dyDescent="0.35">
      <c r="A8" s="14">
        <f>COUNT(A3:A7)</f>
        <v>4</v>
      </c>
      <c r="B8" s="10" t="s">
        <v>822</v>
      </c>
      <c r="C8" s="15"/>
      <c r="D8" s="16">
        <f>SUM(D3:D6)</f>
        <v>26</v>
      </c>
      <c r="E8" s="16">
        <f>SUM(E3:E6)</f>
        <v>0</v>
      </c>
      <c r="F8" s="16">
        <f>SUM(F3:F6)</f>
        <v>26</v>
      </c>
      <c r="G8" s="16">
        <f>SUM(G3:G6)</f>
        <v>68</v>
      </c>
      <c r="H8" s="19">
        <f>F8/G8</f>
        <v>0.38235294117647056</v>
      </c>
      <c r="I8" s="7">
        <f>SUM(I3:I7)</f>
        <v>0</v>
      </c>
    </row>
    <row r="11" spans="1:9" x14ac:dyDescent="0.35">
      <c r="B11" s="1" t="s">
        <v>823</v>
      </c>
      <c r="C11" s="67">
        <f>COUNTIFS(C3:C6,"&gt;=8/1/2024",C3:C6,"&lt;=7/31/2025")</f>
        <v>0</v>
      </c>
    </row>
    <row r="34" spans="1:1" x14ac:dyDescent="0.35">
      <c r="A34" s="6"/>
    </row>
  </sheetData>
  <sheetProtection algorithmName="SHA-512" hashValue="TK8I6bY6tUOE9EZOUlvUupQtC2bLo33Zs3kbHy4TNOhgMk5UOgsgXyEaOLcCKrx1oAVttiBZe9BtM/he5UJGeQ==" saltValue="vmZt0Pyh9Hul2TM7KVXC1g==" spinCount="100000" sheet="1" selectLockedCells="1"/>
  <phoneticPr fontId="2" type="noConversion"/>
  <conditionalFormatting sqref="H3:H6">
    <cfRule type="cellIs" dxfId="22" priority="1" operator="greaterThanOrEqual">
      <formula>1</formula>
    </cfRule>
  </conditionalFormatting>
  <pageMargins left="0.5" right="0.5" top="1.31" bottom="1" header="0.5" footer="0.5"/>
  <pageSetup scale="72" orientation="portrait" verticalDpi="4294967293" r:id="rId1"/>
  <headerFooter>
    <oddHeader>&amp;CAmerican Legion Auxiliary
Department of Illinois
Membership Report 2024 - 2025
District 2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0"/>
  <sheetViews>
    <sheetView zoomScaleNormal="100" workbookViewId="0">
      <selection activeCell="C3" sqref="C3"/>
    </sheetView>
  </sheetViews>
  <sheetFormatPr defaultColWidth="10.90625" defaultRowHeight="18" x14ac:dyDescent="0.35"/>
  <cols>
    <col min="1" max="1" width="6.90625" style="2" bestFit="1" customWidth="1"/>
    <col min="2" max="2" width="13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32</v>
      </c>
      <c r="B3" s="10" t="s">
        <v>52</v>
      </c>
      <c r="C3" s="41"/>
      <c r="D3" s="16">
        <f>'Unit Totals'!D26</f>
        <v>83</v>
      </c>
      <c r="E3" s="16">
        <f>'Unit Totals'!E26</f>
        <v>9</v>
      </c>
      <c r="F3" s="16">
        <f t="shared" ref="F3:F18" si="0">SUM(D3:E3)</f>
        <v>92</v>
      </c>
      <c r="G3" s="16">
        <f>'Unit Totals'!G26+2</f>
        <v>137</v>
      </c>
      <c r="H3" s="18">
        <f t="shared" ref="H3:H18" si="1">F3/G3</f>
        <v>0.67153284671532842</v>
      </c>
      <c r="I3" s="16">
        <f>'Unit Totals'!H26</f>
        <v>18</v>
      </c>
    </row>
    <row r="4" spans="1:9" x14ac:dyDescent="0.35">
      <c r="A4" s="14">
        <v>73</v>
      </c>
      <c r="B4" s="10" t="s">
        <v>978</v>
      </c>
      <c r="C4" s="41"/>
      <c r="D4" s="16">
        <f>'Unit Totals'!D44</f>
        <v>17</v>
      </c>
      <c r="E4" s="16">
        <f>'Unit Totals'!E44</f>
        <v>1</v>
      </c>
      <c r="F4" s="16">
        <f t="shared" si="0"/>
        <v>18</v>
      </c>
      <c r="G4" s="16">
        <f>'Unit Totals'!G44+2</f>
        <v>45</v>
      </c>
      <c r="H4" s="18">
        <f t="shared" si="1"/>
        <v>0.4</v>
      </c>
      <c r="I4" s="16">
        <f>'Unit Totals'!H44</f>
        <v>1</v>
      </c>
    </row>
    <row r="5" spans="1:9" x14ac:dyDescent="0.35">
      <c r="A5" s="14">
        <v>168</v>
      </c>
      <c r="B5" s="10" t="s">
        <v>979</v>
      </c>
      <c r="C5" s="41"/>
      <c r="D5" s="16">
        <f>'Unit Totals'!D88</f>
        <v>10</v>
      </c>
      <c r="E5" s="16">
        <f>'Unit Totals'!E88</f>
        <v>0</v>
      </c>
      <c r="F5" s="16">
        <f t="shared" si="0"/>
        <v>10</v>
      </c>
      <c r="G5" s="16">
        <f>'Unit Totals'!G88+2</f>
        <v>12</v>
      </c>
      <c r="H5" s="18">
        <f t="shared" si="1"/>
        <v>0.83333333333333337</v>
      </c>
      <c r="I5" s="16">
        <f>'Unit Totals'!H88</f>
        <v>0</v>
      </c>
    </row>
    <row r="6" spans="1:9" x14ac:dyDescent="0.35">
      <c r="A6" s="14">
        <v>257</v>
      </c>
      <c r="B6" s="10" t="s">
        <v>980</v>
      </c>
      <c r="C6" s="41"/>
      <c r="D6" s="16">
        <f>'Unit Totals'!D126</f>
        <v>3</v>
      </c>
      <c r="E6" s="16">
        <f>'Unit Totals'!E126</f>
        <v>0</v>
      </c>
      <c r="F6" s="16">
        <f t="shared" si="0"/>
        <v>3</v>
      </c>
      <c r="G6" s="16">
        <f>'Unit Totals'!G126+2</f>
        <v>23</v>
      </c>
      <c r="H6" s="18">
        <f t="shared" si="1"/>
        <v>0.13043478260869565</v>
      </c>
      <c r="I6" s="16">
        <f>'Unit Totals'!H126</f>
        <v>2</v>
      </c>
    </row>
    <row r="7" spans="1:9" x14ac:dyDescent="0.35">
      <c r="A7" s="14">
        <v>278</v>
      </c>
      <c r="B7" s="10" t="s">
        <v>981</v>
      </c>
      <c r="C7" s="41"/>
      <c r="D7" s="16">
        <f>'Unit Totals'!D131</f>
        <v>11</v>
      </c>
      <c r="E7" s="16">
        <f>'Unit Totals'!E131</f>
        <v>0</v>
      </c>
      <c r="F7" s="16">
        <f>SUM(D7:E7)</f>
        <v>11</v>
      </c>
      <c r="G7" s="16">
        <f>'Unit Totals'!G131+2</f>
        <v>26</v>
      </c>
      <c r="H7" s="18">
        <f>F7/G7</f>
        <v>0.42307692307692307</v>
      </c>
      <c r="I7" s="16">
        <f>'Unit Totals'!H131</f>
        <v>0</v>
      </c>
    </row>
    <row r="8" spans="1:9" x14ac:dyDescent="0.35">
      <c r="A8" s="14">
        <v>299</v>
      </c>
      <c r="B8" s="10" t="s">
        <v>982</v>
      </c>
      <c r="C8" s="41"/>
      <c r="D8" s="16">
        <f>'Unit Totals'!D143</f>
        <v>7</v>
      </c>
      <c r="E8" s="16">
        <f>'Unit Totals'!E143</f>
        <v>0</v>
      </c>
      <c r="F8" s="16">
        <f>SUM(D8:E8)</f>
        <v>7</v>
      </c>
      <c r="G8" s="16">
        <f>'Unit Totals'!G143+2</f>
        <v>12</v>
      </c>
      <c r="H8" s="18">
        <f>F8/G8</f>
        <v>0.58333333333333337</v>
      </c>
      <c r="I8" s="16">
        <f>'Unit Totals'!H143</f>
        <v>0</v>
      </c>
    </row>
    <row r="9" spans="1:9" x14ac:dyDescent="0.35">
      <c r="A9" s="14">
        <v>386</v>
      </c>
      <c r="B9" s="10" t="s">
        <v>346</v>
      </c>
      <c r="C9" s="41"/>
      <c r="D9" s="16">
        <f>'Unit Totals'!D173</f>
        <v>0</v>
      </c>
      <c r="E9" s="16">
        <f>'Unit Totals'!E173</f>
        <v>0</v>
      </c>
      <c r="F9" s="16">
        <f t="shared" si="0"/>
        <v>0</v>
      </c>
      <c r="G9" s="16">
        <f>'Unit Totals'!G173+2</f>
        <v>32</v>
      </c>
      <c r="H9" s="18">
        <f t="shared" si="1"/>
        <v>0</v>
      </c>
      <c r="I9" s="16">
        <f>'Unit Totals'!H173</f>
        <v>0</v>
      </c>
    </row>
    <row r="10" spans="1:9" x14ac:dyDescent="0.35">
      <c r="A10" s="14">
        <v>425</v>
      </c>
      <c r="B10" s="10" t="s">
        <v>983</v>
      </c>
      <c r="C10" s="41"/>
      <c r="D10" s="16">
        <f>'Unit Totals'!D186</f>
        <v>0</v>
      </c>
      <c r="E10" s="16">
        <f>'Unit Totals'!E186</f>
        <v>0</v>
      </c>
      <c r="F10" s="16">
        <f t="shared" si="0"/>
        <v>0</v>
      </c>
      <c r="G10" s="16">
        <f>'Unit Totals'!G186+2</f>
        <v>11</v>
      </c>
      <c r="H10" s="18">
        <f t="shared" si="1"/>
        <v>0</v>
      </c>
      <c r="I10" s="16">
        <f>'Unit Totals'!H186</f>
        <v>0</v>
      </c>
    </row>
    <row r="11" spans="1:9" x14ac:dyDescent="0.35">
      <c r="A11" s="14">
        <v>554</v>
      </c>
      <c r="B11" s="10" t="s">
        <v>984</v>
      </c>
      <c r="C11" s="41"/>
      <c r="D11" s="16">
        <f>'Unit Totals'!D233</f>
        <v>15</v>
      </c>
      <c r="E11" s="16">
        <f>'Unit Totals'!E233</f>
        <v>1</v>
      </c>
      <c r="F11" s="16">
        <f t="shared" si="0"/>
        <v>16</v>
      </c>
      <c r="G11" s="16">
        <f>'Unit Totals'!G233+2</f>
        <v>36</v>
      </c>
      <c r="H11" s="18">
        <f t="shared" si="1"/>
        <v>0.44444444444444442</v>
      </c>
      <c r="I11" s="16">
        <f>'Unit Totals'!H233</f>
        <v>4</v>
      </c>
    </row>
    <row r="12" spans="1:9" x14ac:dyDescent="0.35">
      <c r="A12" s="14">
        <v>578</v>
      </c>
      <c r="B12" s="10" t="s">
        <v>985</v>
      </c>
      <c r="C12" s="41"/>
      <c r="D12" s="16">
        <f>'Unit Totals'!D243</f>
        <v>41</v>
      </c>
      <c r="E12" s="16">
        <f>'Unit Totals'!E243</f>
        <v>6</v>
      </c>
      <c r="F12" s="16">
        <f t="shared" si="0"/>
        <v>47</v>
      </c>
      <c r="G12" s="16">
        <f>'Unit Totals'!G243+2</f>
        <v>62</v>
      </c>
      <c r="H12" s="18">
        <f t="shared" si="1"/>
        <v>0.75806451612903225</v>
      </c>
      <c r="I12" s="16">
        <f>'Unit Totals'!H243</f>
        <v>0</v>
      </c>
    </row>
    <row r="13" spans="1:9" x14ac:dyDescent="0.35">
      <c r="A13" s="14">
        <v>721</v>
      </c>
      <c r="B13" s="10" t="s">
        <v>986</v>
      </c>
      <c r="C13" s="41"/>
      <c r="D13" s="16">
        <f>'Unit Totals'!D299</f>
        <v>0</v>
      </c>
      <c r="E13" s="16">
        <f>'Unit Totals'!E299</f>
        <v>0</v>
      </c>
      <c r="F13" s="16">
        <f t="shared" si="0"/>
        <v>0</v>
      </c>
      <c r="G13" s="16">
        <f>'Unit Totals'!G299+2</f>
        <v>32</v>
      </c>
      <c r="H13" s="18">
        <f t="shared" si="1"/>
        <v>0</v>
      </c>
      <c r="I13" s="16">
        <f>'Unit Totals'!H299</f>
        <v>0</v>
      </c>
    </row>
    <row r="14" spans="1:9" x14ac:dyDescent="0.35">
      <c r="A14" s="14">
        <v>759</v>
      </c>
      <c r="B14" s="10" t="s">
        <v>618</v>
      </c>
      <c r="C14" s="41"/>
      <c r="D14" s="16">
        <f>'Unit Totals'!D310</f>
        <v>14</v>
      </c>
      <c r="E14" s="16">
        <f>'Unit Totals'!E310</f>
        <v>0</v>
      </c>
      <c r="F14" s="16">
        <f t="shared" si="0"/>
        <v>14</v>
      </c>
      <c r="G14" s="16">
        <f>'Unit Totals'!G310+2</f>
        <v>16</v>
      </c>
      <c r="H14" s="18">
        <f t="shared" si="1"/>
        <v>0.875</v>
      </c>
      <c r="I14" s="16">
        <f>'Unit Totals'!H310</f>
        <v>2</v>
      </c>
    </row>
    <row r="15" spans="1:9" x14ac:dyDescent="0.35">
      <c r="A15" s="14">
        <v>809</v>
      </c>
      <c r="B15" s="10" t="s">
        <v>52</v>
      </c>
      <c r="C15" s="41">
        <v>44154</v>
      </c>
      <c r="D15" s="16">
        <f>'Unit Totals'!D322</f>
        <v>29</v>
      </c>
      <c r="E15" s="16">
        <f>'Unit Totals'!E322</f>
        <v>2</v>
      </c>
      <c r="F15" s="16">
        <f t="shared" si="0"/>
        <v>31</v>
      </c>
      <c r="G15" s="16">
        <f>'Unit Totals'!G322+2</f>
        <v>31</v>
      </c>
      <c r="H15" s="18">
        <f t="shared" si="1"/>
        <v>1</v>
      </c>
      <c r="I15" s="16">
        <f>'Unit Totals'!H322</f>
        <v>0</v>
      </c>
    </row>
    <row r="16" spans="1:9" x14ac:dyDescent="0.35">
      <c r="A16" s="14">
        <v>905</v>
      </c>
      <c r="B16" s="10" t="s">
        <v>987</v>
      </c>
      <c r="C16" s="41"/>
      <c r="D16" s="16">
        <f>'Unit Totals'!D332</f>
        <v>16</v>
      </c>
      <c r="E16" s="16">
        <f>'Unit Totals'!E332</f>
        <v>0</v>
      </c>
      <c r="F16" s="16">
        <f t="shared" si="0"/>
        <v>16</v>
      </c>
      <c r="G16" s="16">
        <f>'Unit Totals'!G332+2</f>
        <v>27</v>
      </c>
      <c r="H16" s="18">
        <f t="shared" si="1"/>
        <v>0.59259259259259256</v>
      </c>
      <c r="I16" s="16">
        <f>'Unit Totals'!H332</f>
        <v>3</v>
      </c>
    </row>
    <row r="17" spans="1:9" x14ac:dyDescent="0.35">
      <c r="A17" s="14">
        <v>1034</v>
      </c>
      <c r="B17" s="10" t="s">
        <v>712</v>
      </c>
      <c r="C17" s="41"/>
      <c r="D17" s="16">
        <f>'Unit Totals'!D357</f>
        <v>28</v>
      </c>
      <c r="E17" s="16">
        <f>'Unit Totals'!E357</f>
        <v>4</v>
      </c>
      <c r="F17" s="16">
        <f t="shared" si="0"/>
        <v>32</v>
      </c>
      <c r="G17" s="16">
        <f>'Unit Totals'!G357+2</f>
        <v>46</v>
      </c>
      <c r="H17" s="18">
        <f t="shared" si="1"/>
        <v>0.69565217391304346</v>
      </c>
      <c r="I17" s="16">
        <f>'Unit Totals'!H357</f>
        <v>0</v>
      </c>
    </row>
    <row r="18" spans="1:9" x14ac:dyDescent="0.35">
      <c r="A18" s="14">
        <v>1922</v>
      </c>
      <c r="B18" s="10" t="s">
        <v>800</v>
      </c>
      <c r="C18" s="41"/>
      <c r="D18" s="16">
        <f>'Unit Totals'!D402</f>
        <v>32</v>
      </c>
      <c r="E18" s="16">
        <f>'Unit Totals'!E402</f>
        <v>2</v>
      </c>
      <c r="F18" s="16">
        <f t="shared" si="0"/>
        <v>34</v>
      </c>
      <c r="G18" s="16">
        <f>'Unit Totals'!G402+2</f>
        <v>85</v>
      </c>
      <c r="H18" s="18">
        <f t="shared" si="1"/>
        <v>0.4</v>
      </c>
      <c r="I18" s="16">
        <f>'Unit Totals'!H402</f>
        <v>1</v>
      </c>
    </row>
    <row r="19" spans="1:9" x14ac:dyDescent="0.35">
      <c r="A19" s="14"/>
      <c r="B19" s="10"/>
      <c r="C19" s="15"/>
      <c r="D19" s="16"/>
      <c r="E19" s="16"/>
      <c r="F19" s="16"/>
      <c r="G19" s="16"/>
      <c r="H19" s="18"/>
      <c r="I19" s="7"/>
    </row>
    <row r="20" spans="1:9" x14ac:dyDescent="0.35">
      <c r="A20" s="14">
        <f>COUNT(A3:A19)</f>
        <v>16</v>
      </c>
      <c r="B20" s="10" t="s">
        <v>822</v>
      </c>
      <c r="C20" s="15"/>
      <c r="D20" s="16">
        <f>SUM(D3:D18)</f>
        <v>306</v>
      </c>
      <c r="E20" s="16">
        <f>SUM(E3:E18)</f>
        <v>25</v>
      </c>
      <c r="F20" s="16">
        <f>SUM(F3:F18)</f>
        <v>331</v>
      </c>
      <c r="G20" s="16">
        <f>SUM(G3:G19)</f>
        <v>633</v>
      </c>
      <c r="H20" s="18">
        <f>F20/G20</f>
        <v>0.52290679304897314</v>
      </c>
      <c r="I20" s="7">
        <f>SUM(I3:I19)</f>
        <v>31</v>
      </c>
    </row>
    <row r="24" spans="1:9" x14ac:dyDescent="0.35">
      <c r="B24" s="1" t="s">
        <v>823</v>
      </c>
      <c r="C24" s="53">
        <f>COUNTIFS(C3:C18,"&gt;=8/1/2024",C3:C18,"&lt;=7/31/2025")</f>
        <v>1</v>
      </c>
    </row>
    <row r="30" spans="1:9" x14ac:dyDescent="0.35">
      <c r="A30" s="6"/>
    </row>
  </sheetData>
  <sheetProtection algorithmName="SHA-512" hashValue="Z88cDA1xHJOACBHd7YGmtDdIOujx1usqRk/YykWMCukr7sf3W6sF+BBNDXe6a0q5hNAZC5n7FC90cRCx/grdmw==" saltValue="fLIkUFsnMgJPwVNpys8Q5g==" spinCount="100000" sheet="1" selectLockedCells="1"/>
  <phoneticPr fontId="2" type="noConversion"/>
  <conditionalFormatting sqref="H3:H18">
    <cfRule type="cellIs" dxfId="4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21</oddHeader>
    <oddFooter>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4"/>
  <sheetViews>
    <sheetView zoomScale="90" zoomScaleNormal="90" zoomScaleSheetLayoutView="90" workbookViewId="0">
      <selection activeCell="C3" sqref="C3"/>
    </sheetView>
  </sheetViews>
  <sheetFormatPr defaultColWidth="10.90625" defaultRowHeight="18" x14ac:dyDescent="0.35"/>
  <cols>
    <col min="1" max="1" width="6.90625" style="2" bestFit="1" customWidth="1"/>
    <col min="2" max="2" width="19.36328125" style="1" bestFit="1" customWidth="1"/>
    <col min="3" max="3" width="19.453125" style="3" bestFit="1" customWidth="1"/>
    <col min="4" max="4" width="10.90625" style="4" customWidth="1"/>
    <col min="5" max="5" width="10.6328125" style="4" customWidth="1"/>
    <col min="6" max="6" width="15.08984375" style="4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58</v>
      </c>
      <c r="B3" s="10" t="s">
        <v>988</v>
      </c>
      <c r="C3" s="41"/>
      <c r="D3" s="16">
        <f>'Unit Totals'!D38</f>
        <v>19</v>
      </c>
      <c r="E3" s="16">
        <f>'Unit Totals'!E38</f>
        <v>1</v>
      </c>
      <c r="F3" s="16">
        <f t="shared" ref="F3:F28" si="0">SUM(D3:E3)</f>
        <v>20</v>
      </c>
      <c r="G3" s="16">
        <f>'Unit Totals'!G38+2</f>
        <v>30</v>
      </c>
      <c r="H3" s="18">
        <f t="shared" ref="H3:H28" si="1">F3/G3</f>
        <v>0.66666666666666663</v>
      </c>
      <c r="I3" s="16">
        <f>'Unit Totals'!H38</f>
        <v>3</v>
      </c>
    </row>
    <row r="4" spans="1:9" x14ac:dyDescent="0.35">
      <c r="A4" s="14">
        <v>110</v>
      </c>
      <c r="B4" s="10" t="s">
        <v>989</v>
      </c>
      <c r="C4" s="41"/>
      <c r="D4" s="16">
        <f>'Unit Totals'!D66</f>
        <v>34</v>
      </c>
      <c r="E4" s="16">
        <f>'Unit Totals'!E66</f>
        <v>1</v>
      </c>
      <c r="F4" s="16">
        <f t="shared" si="0"/>
        <v>35</v>
      </c>
      <c r="G4" s="16">
        <f>'Unit Totals'!G66+2</f>
        <v>40</v>
      </c>
      <c r="H4" s="18">
        <f t="shared" si="1"/>
        <v>0.875</v>
      </c>
      <c r="I4" s="16">
        <f>'Unit Totals'!H66</f>
        <v>2</v>
      </c>
    </row>
    <row r="5" spans="1:9" x14ac:dyDescent="0.35">
      <c r="A5" s="14">
        <v>137</v>
      </c>
      <c r="B5" s="10" t="s">
        <v>990</v>
      </c>
      <c r="C5" s="41"/>
      <c r="D5" s="16">
        <f>'Unit Totals'!D78</f>
        <v>6</v>
      </c>
      <c r="E5" s="16">
        <f>'Unit Totals'!E78</f>
        <v>0</v>
      </c>
      <c r="F5" s="16">
        <f t="shared" si="0"/>
        <v>6</v>
      </c>
      <c r="G5" s="16">
        <f>'Unit Totals'!G78+2</f>
        <v>17</v>
      </c>
      <c r="H5" s="18">
        <f t="shared" si="1"/>
        <v>0.35294117647058826</v>
      </c>
      <c r="I5" s="16">
        <f>'Unit Totals'!H78</f>
        <v>4</v>
      </c>
    </row>
    <row r="6" spans="1:9" x14ac:dyDescent="0.35">
      <c r="A6" s="14">
        <v>199</v>
      </c>
      <c r="B6" s="10" t="s">
        <v>201</v>
      </c>
      <c r="C6" s="41"/>
      <c r="D6" s="16">
        <f>'Unit Totals'!D100</f>
        <v>23</v>
      </c>
      <c r="E6" s="16">
        <f>'Unit Totals'!E100</f>
        <v>1</v>
      </c>
      <c r="F6" s="16">
        <f t="shared" si="0"/>
        <v>24</v>
      </c>
      <c r="G6" s="16">
        <f>'Unit Totals'!G100+2</f>
        <v>33</v>
      </c>
      <c r="H6" s="18">
        <f t="shared" si="1"/>
        <v>0.72727272727272729</v>
      </c>
      <c r="I6" s="16">
        <f>'Unit Totals'!H100</f>
        <v>6</v>
      </c>
    </row>
    <row r="7" spans="1:9" x14ac:dyDescent="0.35">
      <c r="A7" s="14">
        <v>214</v>
      </c>
      <c r="B7" s="10" t="s">
        <v>991</v>
      </c>
      <c r="C7" s="41"/>
      <c r="D7" s="16">
        <f>'Unit Totals'!D107</f>
        <v>2</v>
      </c>
      <c r="E7" s="16">
        <f>'Unit Totals'!E107</f>
        <v>0</v>
      </c>
      <c r="F7" s="16">
        <f t="shared" si="0"/>
        <v>2</v>
      </c>
      <c r="G7" s="16">
        <f>'Unit Totals'!G107+2</f>
        <v>20</v>
      </c>
      <c r="H7" s="18">
        <f t="shared" si="1"/>
        <v>0.1</v>
      </c>
      <c r="I7" s="16">
        <f>'Unit Totals'!H107</f>
        <v>1</v>
      </c>
    </row>
    <row r="8" spans="1:9" x14ac:dyDescent="0.35">
      <c r="A8" s="14">
        <v>233</v>
      </c>
      <c r="B8" s="10" t="s">
        <v>992</v>
      </c>
      <c r="C8" s="41"/>
      <c r="D8" s="16">
        <f>'Unit Totals'!D113</f>
        <v>3</v>
      </c>
      <c r="E8" s="16">
        <f>'Unit Totals'!E113</f>
        <v>0</v>
      </c>
      <c r="F8" s="16">
        <f t="shared" si="0"/>
        <v>3</v>
      </c>
      <c r="G8" s="16">
        <f>'Unit Totals'!G113+2</f>
        <v>14</v>
      </c>
      <c r="H8" s="18">
        <f t="shared" si="1"/>
        <v>0.21428571428571427</v>
      </c>
      <c r="I8" s="16">
        <f>'Unit Totals'!H113</f>
        <v>3</v>
      </c>
    </row>
    <row r="9" spans="1:9" x14ac:dyDescent="0.35">
      <c r="A9" s="14">
        <v>307</v>
      </c>
      <c r="B9" s="10" t="s">
        <v>993</v>
      </c>
      <c r="C9" s="41"/>
      <c r="D9" s="16">
        <f>'Unit Totals'!D146</f>
        <v>7</v>
      </c>
      <c r="E9" s="16">
        <f>'Unit Totals'!E146</f>
        <v>0</v>
      </c>
      <c r="F9" s="16">
        <f t="shared" si="0"/>
        <v>7</v>
      </c>
      <c r="G9" s="16">
        <f>'Unit Totals'!G146+2</f>
        <v>19</v>
      </c>
      <c r="H9" s="18">
        <f t="shared" si="1"/>
        <v>0.36842105263157893</v>
      </c>
      <c r="I9" s="16">
        <f>'Unit Totals'!H146</f>
        <v>0</v>
      </c>
    </row>
    <row r="10" spans="1:9" x14ac:dyDescent="0.35">
      <c r="A10" s="14">
        <v>354</v>
      </c>
      <c r="B10" s="10" t="s">
        <v>143</v>
      </c>
      <c r="C10" s="41"/>
      <c r="D10" s="16">
        <f>'Unit Totals'!D162</f>
        <v>0</v>
      </c>
      <c r="E10" s="16">
        <f>'Unit Totals'!E162</f>
        <v>0</v>
      </c>
      <c r="F10" s="16">
        <f t="shared" si="0"/>
        <v>0</v>
      </c>
      <c r="G10" s="16">
        <f>'Unit Totals'!G162+2</f>
        <v>13</v>
      </c>
      <c r="H10" s="18">
        <f t="shared" si="1"/>
        <v>0</v>
      </c>
      <c r="I10" s="16">
        <f>'Unit Totals'!H162</f>
        <v>0</v>
      </c>
    </row>
    <row r="11" spans="1:9" x14ac:dyDescent="0.35">
      <c r="A11" s="14">
        <v>365</v>
      </c>
      <c r="B11" s="10" t="s">
        <v>994</v>
      </c>
      <c r="C11" s="41"/>
      <c r="D11" s="16">
        <f>'Unit Totals'!D164</f>
        <v>45</v>
      </c>
      <c r="E11" s="16">
        <f>'Unit Totals'!E164</f>
        <v>1</v>
      </c>
      <c r="F11" s="16">
        <f t="shared" si="0"/>
        <v>46</v>
      </c>
      <c r="G11" s="16">
        <f>'Unit Totals'!G164+2</f>
        <v>64</v>
      </c>
      <c r="H11" s="18">
        <f t="shared" si="1"/>
        <v>0.71875</v>
      </c>
      <c r="I11" s="16">
        <f>'Unit Totals'!H164</f>
        <v>8</v>
      </c>
    </row>
    <row r="12" spans="1:9" x14ac:dyDescent="0.35">
      <c r="A12" s="14">
        <v>435</v>
      </c>
      <c r="B12" s="10" t="s">
        <v>995</v>
      </c>
      <c r="C12" s="41"/>
      <c r="D12" s="16">
        <f>'Unit Totals'!D191</f>
        <v>1</v>
      </c>
      <c r="E12" s="16">
        <f>'Unit Totals'!E191</f>
        <v>0</v>
      </c>
      <c r="F12" s="16">
        <f t="shared" si="0"/>
        <v>1</v>
      </c>
      <c r="G12" s="16">
        <f>'Unit Totals'!G191+2</f>
        <v>18</v>
      </c>
      <c r="H12" s="18">
        <f t="shared" si="1"/>
        <v>5.5555555555555552E-2</v>
      </c>
      <c r="I12" s="16">
        <f>'Unit Totals'!H191</f>
        <v>1</v>
      </c>
    </row>
    <row r="13" spans="1:9" x14ac:dyDescent="0.35">
      <c r="A13" s="14">
        <v>439</v>
      </c>
      <c r="B13" s="10" t="s">
        <v>996</v>
      </c>
      <c r="C13" s="41"/>
      <c r="D13" s="16">
        <f>'Unit Totals'!D192</f>
        <v>19</v>
      </c>
      <c r="E13" s="16">
        <f>'Unit Totals'!E192</f>
        <v>0</v>
      </c>
      <c r="F13" s="16">
        <f t="shared" si="0"/>
        <v>19</v>
      </c>
      <c r="G13" s="16">
        <f>'Unit Totals'!G192+2</f>
        <v>25</v>
      </c>
      <c r="H13" s="18">
        <f t="shared" si="1"/>
        <v>0.76</v>
      </c>
      <c r="I13" s="16">
        <f>'Unit Totals'!H192</f>
        <v>2</v>
      </c>
    </row>
    <row r="14" spans="1:9" x14ac:dyDescent="0.35">
      <c r="A14" s="14">
        <v>485</v>
      </c>
      <c r="B14" s="10" t="s">
        <v>997</v>
      </c>
      <c r="C14" s="41"/>
      <c r="D14" s="16">
        <f>'Unit Totals'!D211</f>
        <v>19</v>
      </c>
      <c r="E14" s="16">
        <f>'Unit Totals'!E211</f>
        <v>0</v>
      </c>
      <c r="F14" s="16">
        <f t="shared" si="0"/>
        <v>19</v>
      </c>
      <c r="G14" s="16">
        <f>'Unit Totals'!G211+2</f>
        <v>22</v>
      </c>
      <c r="H14" s="18">
        <f t="shared" si="1"/>
        <v>0.86363636363636365</v>
      </c>
      <c r="I14" s="16">
        <f>'Unit Totals'!H211</f>
        <v>0</v>
      </c>
    </row>
    <row r="15" spans="1:9" x14ac:dyDescent="0.35">
      <c r="A15" s="14">
        <v>550</v>
      </c>
      <c r="B15" s="10" t="s">
        <v>998</v>
      </c>
      <c r="C15" s="41"/>
      <c r="D15" s="16">
        <f>'Unit Totals'!D231</f>
        <v>15</v>
      </c>
      <c r="E15" s="16">
        <f>'Unit Totals'!E231</f>
        <v>0</v>
      </c>
      <c r="F15" s="16">
        <f t="shared" si="0"/>
        <v>15</v>
      </c>
      <c r="G15" s="16">
        <f>'Unit Totals'!G231+2</f>
        <v>22</v>
      </c>
      <c r="H15" s="18">
        <f t="shared" si="1"/>
        <v>0.68181818181818177</v>
      </c>
      <c r="I15" s="16">
        <f>'Unit Totals'!H231</f>
        <v>2</v>
      </c>
    </row>
    <row r="16" spans="1:9" x14ac:dyDescent="0.35">
      <c r="A16" s="14">
        <v>564</v>
      </c>
      <c r="B16" s="10" t="s">
        <v>468</v>
      </c>
      <c r="C16" s="41"/>
      <c r="D16" s="16">
        <f>'Unit Totals'!D235</f>
        <v>14</v>
      </c>
      <c r="E16" s="16">
        <f>'Unit Totals'!E235</f>
        <v>0</v>
      </c>
      <c r="F16" s="16">
        <f t="shared" si="0"/>
        <v>14</v>
      </c>
      <c r="G16" s="16">
        <f>'Unit Totals'!G235+2</f>
        <v>19</v>
      </c>
      <c r="H16" s="18">
        <f t="shared" si="1"/>
        <v>0.73684210526315785</v>
      </c>
      <c r="I16" s="16">
        <f>'Unit Totals'!H235</f>
        <v>0</v>
      </c>
    </row>
    <row r="17" spans="1:9" x14ac:dyDescent="0.35">
      <c r="A17" s="14">
        <v>581</v>
      </c>
      <c r="B17" s="10" t="s">
        <v>486</v>
      </c>
      <c r="C17" s="41"/>
      <c r="D17" s="16">
        <f>'Unit Totals'!D244</f>
        <v>18</v>
      </c>
      <c r="E17" s="16">
        <f>'Unit Totals'!E244</f>
        <v>0</v>
      </c>
      <c r="F17" s="16">
        <f t="shared" si="0"/>
        <v>18</v>
      </c>
      <c r="G17" s="16">
        <f>'Unit Totals'!G244+2</f>
        <v>95</v>
      </c>
      <c r="H17" s="18">
        <f t="shared" si="1"/>
        <v>0.18947368421052632</v>
      </c>
      <c r="I17" s="16">
        <f>'Unit Totals'!H244</f>
        <v>5</v>
      </c>
    </row>
    <row r="18" spans="1:9" x14ac:dyDescent="0.35">
      <c r="A18" s="14">
        <v>665</v>
      </c>
      <c r="B18" s="10" t="s">
        <v>999</v>
      </c>
      <c r="C18" s="41"/>
      <c r="D18" s="16">
        <f>'Unit Totals'!D278</f>
        <v>16</v>
      </c>
      <c r="E18" s="16">
        <f>'Unit Totals'!E278</f>
        <v>0</v>
      </c>
      <c r="F18" s="16">
        <f t="shared" si="0"/>
        <v>16</v>
      </c>
      <c r="G18" s="16">
        <f>'Unit Totals'!G278+2</f>
        <v>18</v>
      </c>
      <c r="H18" s="18">
        <f t="shared" si="1"/>
        <v>0.88888888888888884</v>
      </c>
      <c r="I18" s="16">
        <f>'Unit Totals'!H278</f>
        <v>16</v>
      </c>
    </row>
    <row r="19" spans="1:9" x14ac:dyDescent="0.35">
      <c r="A19" s="14">
        <v>683</v>
      </c>
      <c r="B19" s="10" t="s">
        <v>1000</v>
      </c>
      <c r="C19" s="41"/>
      <c r="D19" s="16">
        <f>'Unit Totals'!D284</f>
        <v>61</v>
      </c>
      <c r="E19" s="16">
        <f>'Unit Totals'!E284</f>
        <v>3</v>
      </c>
      <c r="F19" s="16">
        <f t="shared" si="0"/>
        <v>64</v>
      </c>
      <c r="G19" s="16">
        <f>'Unit Totals'!G284+2</f>
        <v>183</v>
      </c>
      <c r="H19" s="18">
        <f t="shared" si="1"/>
        <v>0.34972677595628415</v>
      </c>
      <c r="I19" s="16">
        <f>'Unit Totals'!H284</f>
        <v>1</v>
      </c>
    </row>
    <row r="20" spans="1:9" x14ac:dyDescent="0.35">
      <c r="A20" s="14">
        <v>702</v>
      </c>
      <c r="B20" s="10" t="s">
        <v>1001</v>
      </c>
      <c r="C20" s="41"/>
      <c r="D20" s="16">
        <f>'Unit Totals'!D293</f>
        <v>2</v>
      </c>
      <c r="E20" s="16">
        <f>'Unit Totals'!E293</f>
        <v>0</v>
      </c>
      <c r="F20" s="16">
        <f t="shared" si="0"/>
        <v>2</v>
      </c>
      <c r="G20" s="16">
        <f>'Unit Totals'!G293+2</f>
        <v>22</v>
      </c>
      <c r="H20" s="18">
        <f t="shared" si="1"/>
        <v>9.0909090909090912E-2</v>
      </c>
      <c r="I20" s="16">
        <f>'Unit Totals'!H293</f>
        <v>0</v>
      </c>
    </row>
    <row r="21" spans="1:9" x14ac:dyDescent="0.35">
      <c r="A21" s="14">
        <v>710</v>
      </c>
      <c r="B21" s="10" t="s">
        <v>1002</v>
      </c>
      <c r="C21" s="41"/>
      <c r="D21" s="16">
        <f>'Unit Totals'!D295</f>
        <v>9</v>
      </c>
      <c r="E21" s="16">
        <f>'Unit Totals'!E295</f>
        <v>1</v>
      </c>
      <c r="F21" s="16">
        <f t="shared" si="0"/>
        <v>10</v>
      </c>
      <c r="G21" s="16">
        <f>'Unit Totals'!G295+2</f>
        <v>15</v>
      </c>
      <c r="H21" s="18">
        <f t="shared" si="1"/>
        <v>0.66666666666666663</v>
      </c>
      <c r="I21" s="16">
        <f>'Unit Totals'!H295</f>
        <v>0</v>
      </c>
    </row>
    <row r="22" spans="1:9" x14ac:dyDescent="0.35">
      <c r="A22" s="14">
        <v>794</v>
      </c>
      <c r="B22" s="10" t="s">
        <v>634</v>
      </c>
      <c r="C22" s="41"/>
      <c r="D22" s="16">
        <f>'Unit Totals'!D318</f>
        <v>27</v>
      </c>
      <c r="E22" s="16">
        <f>'Unit Totals'!E318</f>
        <v>0</v>
      </c>
      <c r="F22" s="16">
        <f t="shared" si="0"/>
        <v>27</v>
      </c>
      <c r="G22" s="16">
        <f>'Unit Totals'!G318+2</f>
        <v>77</v>
      </c>
      <c r="H22" s="18">
        <f t="shared" si="1"/>
        <v>0.35064935064935066</v>
      </c>
      <c r="I22" s="16">
        <f>'Unit Totals'!H318</f>
        <v>1</v>
      </c>
    </row>
    <row r="23" spans="1:9" x14ac:dyDescent="0.35">
      <c r="A23" s="14">
        <v>901</v>
      </c>
      <c r="B23" s="10" t="s">
        <v>658</v>
      </c>
      <c r="C23" s="41"/>
      <c r="D23" s="16">
        <f>'Unit Totals'!D330</f>
        <v>48</v>
      </c>
      <c r="E23" s="16">
        <f>'Unit Totals'!E330</f>
        <v>1</v>
      </c>
      <c r="F23" s="16">
        <f t="shared" si="0"/>
        <v>49</v>
      </c>
      <c r="G23" s="16">
        <f>'Unit Totals'!G330+2</f>
        <v>59</v>
      </c>
      <c r="H23" s="18">
        <f t="shared" si="1"/>
        <v>0.83050847457627119</v>
      </c>
      <c r="I23" s="16">
        <f>'Unit Totals'!H330</f>
        <v>0</v>
      </c>
    </row>
    <row r="24" spans="1:9" x14ac:dyDescent="0.35">
      <c r="A24" s="14">
        <v>937</v>
      </c>
      <c r="B24" s="10" t="s">
        <v>1003</v>
      </c>
      <c r="C24" s="41"/>
      <c r="D24" s="16">
        <f>'Unit Totals'!D341</f>
        <v>16</v>
      </c>
      <c r="E24" s="16">
        <f>'Unit Totals'!E341</f>
        <v>0</v>
      </c>
      <c r="F24" s="16">
        <f t="shared" si="0"/>
        <v>16</v>
      </c>
      <c r="G24" s="16">
        <f>'Unit Totals'!G341+2</f>
        <v>20</v>
      </c>
      <c r="H24" s="18">
        <f t="shared" si="1"/>
        <v>0.8</v>
      </c>
      <c r="I24" s="16">
        <f>'Unit Totals'!H341</f>
        <v>0</v>
      </c>
    </row>
    <row r="25" spans="1:9" x14ac:dyDescent="0.35">
      <c r="A25" s="14">
        <v>1147</v>
      </c>
      <c r="B25" s="10" t="s">
        <v>740</v>
      </c>
      <c r="C25" s="41"/>
      <c r="D25" s="16">
        <f>'Unit Totals'!D372</f>
        <v>31</v>
      </c>
      <c r="E25" s="16">
        <f>'Unit Totals'!E372</f>
        <v>2</v>
      </c>
      <c r="F25" s="16">
        <f t="shared" si="0"/>
        <v>33</v>
      </c>
      <c r="G25" s="16">
        <f>'Unit Totals'!G372+2</f>
        <v>63</v>
      </c>
      <c r="H25" s="18">
        <f t="shared" si="1"/>
        <v>0.52380952380952384</v>
      </c>
      <c r="I25" s="16">
        <f>'Unit Totals'!H372</f>
        <v>11</v>
      </c>
    </row>
    <row r="26" spans="1:9" x14ac:dyDescent="0.35">
      <c r="A26" s="14">
        <v>1167</v>
      </c>
      <c r="B26" s="10" t="s">
        <v>746</v>
      </c>
      <c r="C26" s="41"/>
      <c r="D26" s="16">
        <f>'Unit Totals'!D375</f>
        <v>2</v>
      </c>
      <c r="E26" s="16">
        <f>'Unit Totals'!E375</f>
        <v>0</v>
      </c>
      <c r="F26" s="16">
        <f t="shared" si="0"/>
        <v>2</v>
      </c>
      <c r="G26" s="16">
        <f>'Unit Totals'!G375+2</f>
        <v>17</v>
      </c>
      <c r="H26" s="18">
        <f t="shared" si="1"/>
        <v>0.11764705882352941</v>
      </c>
      <c r="I26" s="16">
        <f>'Unit Totals'!H375</f>
        <v>0</v>
      </c>
    </row>
    <row r="27" spans="1:9" x14ac:dyDescent="0.35">
      <c r="A27" s="14">
        <v>1255</v>
      </c>
      <c r="B27" s="10" t="s">
        <v>1004</v>
      </c>
      <c r="C27" s="41"/>
      <c r="D27" s="16">
        <f>'Unit Totals'!D398</f>
        <v>23</v>
      </c>
      <c r="E27" s="16">
        <f>'Unit Totals'!E398</f>
        <v>2</v>
      </c>
      <c r="F27" s="16">
        <f t="shared" si="0"/>
        <v>25</v>
      </c>
      <c r="G27" s="16">
        <f>'Unit Totals'!G398+2</f>
        <v>38</v>
      </c>
      <c r="H27" s="18">
        <f t="shared" si="1"/>
        <v>0.65789473684210531</v>
      </c>
      <c r="I27" s="16">
        <f>'Unit Totals'!H398</f>
        <v>4</v>
      </c>
    </row>
    <row r="28" spans="1:9" x14ac:dyDescent="0.35">
      <c r="A28" s="14">
        <v>1994</v>
      </c>
      <c r="B28" s="10" t="s">
        <v>1005</v>
      </c>
      <c r="C28" s="41"/>
      <c r="D28" s="16">
        <f>'Unit Totals'!D409</f>
        <v>0</v>
      </c>
      <c r="E28" s="16">
        <f>'Unit Totals'!E409</f>
        <v>0</v>
      </c>
      <c r="F28" s="16">
        <f t="shared" si="0"/>
        <v>0</v>
      </c>
      <c r="G28" s="16">
        <f>'Unit Totals'!G409+2</f>
        <v>23</v>
      </c>
      <c r="H28" s="18">
        <f t="shared" si="1"/>
        <v>0</v>
      </c>
      <c r="I28" s="16">
        <f>'Unit Totals'!H409</f>
        <v>0</v>
      </c>
    </row>
    <row r="29" spans="1:9" x14ac:dyDescent="0.35">
      <c r="A29" s="14"/>
      <c r="B29" s="10"/>
      <c r="C29" s="15"/>
      <c r="D29" s="16"/>
      <c r="E29" s="16"/>
      <c r="F29" s="16"/>
      <c r="G29" s="16"/>
      <c r="H29" s="18"/>
      <c r="I29" s="7"/>
    </row>
    <row r="30" spans="1:9" x14ac:dyDescent="0.35">
      <c r="A30" s="14">
        <f>COUNT(A3:A29)</f>
        <v>26</v>
      </c>
      <c r="B30" s="10" t="s">
        <v>822</v>
      </c>
      <c r="C30" s="15"/>
      <c r="D30" s="16">
        <f>SUM(D3:D28)</f>
        <v>460</v>
      </c>
      <c r="E30" s="16">
        <f>SUM(E3:E28)</f>
        <v>13</v>
      </c>
      <c r="F30" s="16">
        <f>SUM(F3:F28)</f>
        <v>473</v>
      </c>
      <c r="G30" s="16">
        <f>SUM(G3:G29)</f>
        <v>986</v>
      </c>
      <c r="H30" s="18">
        <f>F30/G30</f>
        <v>0.47971602434077076</v>
      </c>
      <c r="I30" s="7">
        <f>SUM(I3:I29)</f>
        <v>70</v>
      </c>
    </row>
    <row r="34" spans="2:3" x14ac:dyDescent="0.35">
      <c r="B34" s="1" t="s">
        <v>823</v>
      </c>
      <c r="C34" s="53">
        <f>COUNTIFS(C3:C28,"&gt;=8/1/2024",C3:C28,"&lt;=7/31/2025")</f>
        <v>0</v>
      </c>
    </row>
  </sheetData>
  <sheetProtection algorithmName="SHA-512" hashValue="ECsCUwybp4Lj5zIjGEvhVzQmyNqhzkRD13tvXXA24NWTYQddgPrf+5kQkzYmo3XmoJHYVfe/GzgkoZXnjpTspw==" saltValue="nNzx/nm8M0FveDR5rh6HYQ==" spinCount="100000" sheet="1" selectLockedCells="1"/>
  <phoneticPr fontId="2" type="noConversion"/>
  <conditionalFormatting sqref="H3:H28">
    <cfRule type="cellIs" dxfId="3" priority="1" operator="greaterThanOrEqual">
      <formula>1</formula>
    </cfRule>
  </conditionalFormatting>
  <pageMargins left="0.5" right="0.5" top="1.33" bottom="1" header="0.5" footer="0.5"/>
  <pageSetup scale="80" orientation="portrait" horizontalDpi="4294967292" verticalDpi="4294967292" r:id="rId1"/>
  <headerFooter>
    <oddHeader>&amp;CAmerican Legion Auxiliary
Department of Illinois
Membership Report 2024 - 2025
District 22</oddHeader>
    <oddFooter>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2"/>
  <sheetViews>
    <sheetView zoomScaleNormal="100" workbookViewId="0">
      <selection activeCell="C3" sqref="C3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</v>
      </c>
      <c r="B3" s="10" t="s">
        <v>1006</v>
      </c>
      <c r="C3" s="41"/>
      <c r="D3" s="16">
        <f>'Unit Totals'!D17</f>
        <v>14</v>
      </c>
      <c r="E3" s="17">
        <f>'Unit Totals'!E17</f>
        <v>0</v>
      </c>
      <c r="F3" s="16">
        <f t="shared" ref="F3:F26" si="0">SUM(D3:E3)</f>
        <v>14</v>
      </c>
      <c r="G3" s="16">
        <f>'Unit Totals'!G17+2</f>
        <v>22</v>
      </c>
      <c r="H3" s="18">
        <f t="shared" ref="H3:H26" si="1">F3/G3</f>
        <v>0.63636363636363635</v>
      </c>
      <c r="I3" s="16">
        <f>'Unit Totals'!H17</f>
        <v>3</v>
      </c>
    </row>
    <row r="4" spans="1:9" x14ac:dyDescent="0.35">
      <c r="A4" s="14">
        <v>28</v>
      </c>
      <c r="B4" s="10" t="s">
        <v>1007</v>
      </c>
      <c r="C4" s="41"/>
      <c r="D4" s="16">
        <f>'Unit Totals'!D23</f>
        <v>42</v>
      </c>
      <c r="E4" s="16">
        <f>'Unit Totals'!E23</f>
        <v>0</v>
      </c>
      <c r="F4" s="16">
        <f t="shared" si="0"/>
        <v>42</v>
      </c>
      <c r="G4" s="16">
        <f>'Unit Totals'!G23+2</f>
        <v>101</v>
      </c>
      <c r="H4" s="18">
        <f t="shared" si="1"/>
        <v>0.41584158415841582</v>
      </c>
      <c r="I4" s="16">
        <f>'Unit Totals'!H23</f>
        <v>1</v>
      </c>
    </row>
    <row r="5" spans="1:9" x14ac:dyDescent="0.35">
      <c r="A5" s="14">
        <v>30</v>
      </c>
      <c r="B5" s="10" t="s">
        <v>1008</v>
      </c>
      <c r="C5" s="41"/>
      <c r="D5" s="16">
        <f>'Unit Totals'!D24</f>
        <v>41</v>
      </c>
      <c r="E5" s="16">
        <f>'Unit Totals'!E24</f>
        <v>0</v>
      </c>
      <c r="F5" s="16">
        <f t="shared" si="0"/>
        <v>41</v>
      </c>
      <c r="G5" s="16">
        <f>'Unit Totals'!G24+2</f>
        <v>53</v>
      </c>
      <c r="H5" s="18">
        <f t="shared" si="1"/>
        <v>0.77358490566037741</v>
      </c>
      <c r="I5" s="16">
        <f>'Unit Totals'!H24</f>
        <v>6</v>
      </c>
    </row>
    <row r="6" spans="1:9" x14ac:dyDescent="0.35">
      <c r="A6" s="14">
        <v>95</v>
      </c>
      <c r="B6" s="10" t="s">
        <v>1009</v>
      </c>
      <c r="C6" s="41"/>
      <c r="D6" s="16">
        <f>'Unit Totals'!D58</f>
        <v>23</v>
      </c>
      <c r="E6" s="16">
        <f>'Unit Totals'!E58</f>
        <v>1</v>
      </c>
      <c r="F6" s="16">
        <f t="shared" si="0"/>
        <v>24</v>
      </c>
      <c r="G6" s="16">
        <f>'Unit Totals'!G58+2</f>
        <v>43</v>
      </c>
      <c r="H6" s="18">
        <f t="shared" si="1"/>
        <v>0.55813953488372092</v>
      </c>
      <c r="I6" s="16">
        <f>'Unit Totals'!H58</f>
        <v>4</v>
      </c>
    </row>
    <row r="7" spans="1:9" x14ac:dyDescent="0.35">
      <c r="A7" s="14">
        <v>120</v>
      </c>
      <c r="B7" s="10" t="s">
        <v>136</v>
      </c>
      <c r="C7" s="41"/>
      <c r="D7" s="16">
        <f>'Unit Totals'!D68</f>
        <v>26</v>
      </c>
      <c r="E7" s="16">
        <f>'Unit Totals'!E68</f>
        <v>0</v>
      </c>
      <c r="F7" s="16">
        <f t="shared" si="0"/>
        <v>26</v>
      </c>
      <c r="G7" s="16">
        <f>'Unit Totals'!G68+2</f>
        <v>49</v>
      </c>
      <c r="H7" s="18">
        <f t="shared" si="1"/>
        <v>0.53061224489795922</v>
      </c>
      <c r="I7" s="16">
        <f>'Unit Totals'!H68</f>
        <v>3</v>
      </c>
    </row>
    <row r="8" spans="1:9" x14ac:dyDescent="0.35">
      <c r="A8" s="14">
        <v>128</v>
      </c>
      <c r="B8" s="10" t="s">
        <v>1010</v>
      </c>
      <c r="C8" s="41"/>
      <c r="D8" s="16">
        <f>'Unit Totals'!D73</f>
        <v>5</v>
      </c>
      <c r="E8" s="16">
        <f>'Unit Totals'!E73</f>
        <v>0</v>
      </c>
      <c r="F8" s="16">
        <f t="shared" si="0"/>
        <v>5</v>
      </c>
      <c r="G8" s="16">
        <f>'Unit Totals'!G73+2</f>
        <v>42</v>
      </c>
      <c r="H8" s="18">
        <f t="shared" si="1"/>
        <v>0.11904761904761904</v>
      </c>
      <c r="I8" s="16">
        <f>'Unit Totals'!H73</f>
        <v>1</v>
      </c>
    </row>
    <row r="9" spans="1:9" x14ac:dyDescent="0.35">
      <c r="A9" s="14">
        <v>132</v>
      </c>
      <c r="B9" s="10" t="s">
        <v>1011</v>
      </c>
      <c r="C9" s="41"/>
      <c r="D9" s="16">
        <f>'Unit Totals'!D74</f>
        <v>0</v>
      </c>
      <c r="E9" s="16">
        <f>'Unit Totals'!E74</f>
        <v>0</v>
      </c>
      <c r="F9" s="16">
        <f t="shared" si="0"/>
        <v>0</v>
      </c>
      <c r="G9" s="16">
        <f>'Unit Totals'!G74+2</f>
        <v>67</v>
      </c>
      <c r="H9" s="18">
        <f t="shared" si="1"/>
        <v>0</v>
      </c>
      <c r="I9" s="16">
        <f>'Unit Totals'!H74</f>
        <v>0</v>
      </c>
    </row>
    <row r="10" spans="1:9" x14ac:dyDescent="0.35">
      <c r="A10" s="14">
        <v>141</v>
      </c>
      <c r="B10" s="10" t="s">
        <v>1012</v>
      </c>
      <c r="C10" s="41"/>
      <c r="D10" s="16">
        <f>'Unit Totals'!D81</f>
        <v>41</v>
      </c>
      <c r="E10" s="16">
        <f>'Unit Totals'!E81</f>
        <v>0</v>
      </c>
      <c r="F10" s="16">
        <f t="shared" si="0"/>
        <v>41</v>
      </c>
      <c r="G10" s="16">
        <f>'Unit Totals'!G81+2</f>
        <v>60</v>
      </c>
      <c r="H10" s="18">
        <f t="shared" si="1"/>
        <v>0.68333333333333335</v>
      </c>
      <c r="I10" s="16">
        <f>'Unit Totals'!H81</f>
        <v>1</v>
      </c>
    </row>
    <row r="11" spans="1:9" x14ac:dyDescent="0.35">
      <c r="A11" s="14">
        <v>219</v>
      </c>
      <c r="B11" s="10" t="s">
        <v>217</v>
      </c>
      <c r="C11" s="41"/>
      <c r="D11" s="16">
        <f>'Unit Totals'!D108</f>
        <v>1</v>
      </c>
      <c r="E11" s="16">
        <f>'Unit Totals'!E108</f>
        <v>0</v>
      </c>
      <c r="F11" s="16">
        <f t="shared" si="0"/>
        <v>1</v>
      </c>
      <c r="G11" s="16">
        <v>10</v>
      </c>
      <c r="H11" s="18">
        <f t="shared" si="1"/>
        <v>0.1</v>
      </c>
      <c r="I11" s="16">
        <f>'Unit Totals'!H108</f>
        <v>0</v>
      </c>
    </row>
    <row r="12" spans="1:9" x14ac:dyDescent="0.35">
      <c r="A12" s="14">
        <v>252</v>
      </c>
      <c r="B12" s="10" t="s">
        <v>1013</v>
      </c>
      <c r="C12" s="41"/>
      <c r="D12" s="16">
        <f>'Unit Totals'!D121</f>
        <v>108</v>
      </c>
      <c r="E12" s="16">
        <f>'Unit Totals'!E121</f>
        <v>24</v>
      </c>
      <c r="F12" s="16">
        <f t="shared" si="0"/>
        <v>132</v>
      </c>
      <c r="G12" s="16">
        <f>'Unit Totals'!G121+2</f>
        <v>156</v>
      </c>
      <c r="H12" s="18">
        <f t="shared" si="1"/>
        <v>0.84615384615384615</v>
      </c>
      <c r="I12" s="16">
        <f>'Unit Totals'!H121</f>
        <v>14</v>
      </c>
    </row>
    <row r="13" spans="1:9" x14ac:dyDescent="0.35">
      <c r="A13" s="14">
        <v>321</v>
      </c>
      <c r="B13" s="10" t="s">
        <v>1014</v>
      </c>
      <c r="C13" s="41"/>
      <c r="D13" s="16">
        <f>'Unit Totals'!D149</f>
        <v>71</v>
      </c>
      <c r="E13" s="16">
        <f>'Unit Totals'!E149</f>
        <v>15</v>
      </c>
      <c r="F13" s="16">
        <f t="shared" si="0"/>
        <v>86</v>
      </c>
      <c r="G13" s="16">
        <f>'Unit Totals'!G149+2</f>
        <v>108</v>
      </c>
      <c r="H13" s="18">
        <f t="shared" si="1"/>
        <v>0.79629629629629628</v>
      </c>
      <c r="I13" s="16">
        <f>'Unit Totals'!H149</f>
        <v>11</v>
      </c>
    </row>
    <row r="14" spans="1:9" x14ac:dyDescent="0.35">
      <c r="A14" s="14">
        <v>325</v>
      </c>
      <c r="B14" s="10" t="s">
        <v>1015</v>
      </c>
      <c r="C14" s="41"/>
      <c r="D14" s="16">
        <f>'Unit Totals'!D151</f>
        <v>59</v>
      </c>
      <c r="E14" s="16">
        <f>'Unit Totals'!E151</f>
        <v>0</v>
      </c>
      <c r="F14" s="16">
        <f t="shared" si="0"/>
        <v>59</v>
      </c>
      <c r="G14" s="16">
        <f>'Unit Totals'!G151+2</f>
        <v>62</v>
      </c>
      <c r="H14" s="18">
        <f t="shared" si="1"/>
        <v>0.95161290322580649</v>
      </c>
      <c r="I14" s="16">
        <f>'Unit Totals'!H151</f>
        <v>0</v>
      </c>
    </row>
    <row r="15" spans="1:9" x14ac:dyDescent="0.35">
      <c r="A15" s="14">
        <v>423</v>
      </c>
      <c r="B15" s="10" t="s">
        <v>1016</v>
      </c>
      <c r="C15" s="41"/>
      <c r="D15" s="16">
        <f>'Unit Totals'!D185</f>
        <v>13</v>
      </c>
      <c r="E15" s="16">
        <f>'Unit Totals'!E185</f>
        <v>1</v>
      </c>
      <c r="F15" s="16">
        <f t="shared" si="0"/>
        <v>14</v>
      </c>
      <c r="G15" s="16">
        <f>'Unit Totals'!G185+2</f>
        <v>69</v>
      </c>
      <c r="H15" s="18">
        <f t="shared" si="1"/>
        <v>0.20289855072463769</v>
      </c>
      <c r="I15" s="16">
        <f>'Unit Totals'!H185</f>
        <v>9</v>
      </c>
    </row>
    <row r="16" spans="1:9" x14ac:dyDescent="0.35">
      <c r="A16" s="14">
        <v>446</v>
      </c>
      <c r="B16" s="10" t="s">
        <v>1017</v>
      </c>
      <c r="C16" s="41"/>
      <c r="D16" s="16">
        <f>'Unit Totals'!D194</f>
        <v>29</v>
      </c>
      <c r="E16" s="16">
        <f>'Unit Totals'!E194</f>
        <v>13</v>
      </c>
      <c r="F16" s="16">
        <f t="shared" si="0"/>
        <v>42</v>
      </c>
      <c r="G16" s="16">
        <f>'Unit Totals'!G194+2</f>
        <v>90</v>
      </c>
      <c r="H16" s="18">
        <f t="shared" si="1"/>
        <v>0.46666666666666667</v>
      </c>
      <c r="I16" s="16">
        <f>'Unit Totals'!H194</f>
        <v>10</v>
      </c>
    </row>
    <row r="17" spans="1:9" x14ac:dyDescent="0.35">
      <c r="A17" s="14">
        <v>460</v>
      </c>
      <c r="B17" s="10" t="s">
        <v>1018</v>
      </c>
      <c r="C17" s="41"/>
      <c r="D17" s="16">
        <f>'Unit Totals'!D203</f>
        <v>10</v>
      </c>
      <c r="E17" s="16">
        <f>'Unit Totals'!E203</f>
        <v>2</v>
      </c>
      <c r="F17" s="16">
        <f t="shared" si="0"/>
        <v>12</v>
      </c>
      <c r="G17" s="16">
        <f>'Unit Totals'!G203+2</f>
        <v>19</v>
      </c>
      <c r="H17" s="18">
        <f t="shared" si="1"/>
        <v>0.63157894736842102</v>
      </c>
      <c r="I17" s="16">
        <f>'Unit Totals'!H203</f>
        <v>0</v>
      </c>
    </row>
    <row r="18" spans="1:9" x14ac:dyDescent="0.35">
      <c r="A18" s="14">
        <v>512</v>
      </c>
      <c r="B18" s="10" t="s">
        <v>1019</v>
      </c>
      <c r="C18" s="41"/>
      <c r="D18" s="16">
        <f>'Unit Totals'!D220</f>
        <v>4</v>
      </c>
      <c r="E18" s="16">
        <f>'Unit Totals'!E220</f>
        <v>2</v>
      </c>
      <c r="F18" s="16">
        <f t="shared" si="0"/>
        <v>6</v>
      </c>
      <c r="G18" s="16">
        <f>'Unit Totals'!G220+2</f>
        <v>16</v>
      </c>
      <c r="H18" s="18">
        <f t="shared" si="1"/>
        <v>0.375</v>
      </c>
      <c r="I18" s="16">
        <f>'Unit Totals'!H220</f>
        <v>1</v>
      </c>
    </row>
    <row r="19" spans="1:9" x14ac:dyDescent="0.35">
      <c r="A19" s="14">
        <v>543</v>
      </c>
      <c r="B19" s="10" t="s">
        <v>1020</v>
      </c>
      <c r="C19" s="41"/>
      <c r="D19" s="16">
        <f>'Unit Totals'!D228</f>
        <v>24</v>
      </c>
      <c r="E19" s="16">
        <f>'Unit Totals'!E228</f>
        <v>0</v>
      </c>
      <c r="F19" s="16">
        <f t="shared" si="0"/>
        <v>24</v>
      </c>
      <c r="G19" s="16">
        <f>'Unit Totals'!G228+2</f>
        <v>63</v>
      </c>
      <c r="H19" s="18">
        <f t="shared" si="1"/>
        <v>0.38095238095238093</v>
      </c>
      <c r="I19" s="16">
        <f>'Unit Totals'!H228</f>
        <v>1</v>
      </c>
    </row>
    <row r="20" spans="1:9" x14ac:dyDescent="0.35">
      <c r="A20" s="14">
        <v>932</v>
      </c>
      <c r="B20" s="10" t="s">
        <v>1021</v>
      </c>
      <c r="C20" s="41"/>
      <c r="D20" s="16">
        <f>'Unit Totals'!D339</f>
        <v>65</v>
      </c>
      <c r="E20" s="16">
        <f>'Unit Totals'!E339</f>
        <v>5</v>
      </c>
      <c r="F20" s="16">
        <f t="shared" si="0"/>
        <v>70</v>
      </c>
      <c r="G20" s="16">
        <f>'Unit Totals'!G339+2</f>
        <v>86</v>
      </c>
      <c r="H20" s="18">
        <f t="shared" si="1"/>
        <v>0.81395348837209303</v>
      </c>
      <c r="I20" s="16">
        <f>'Unit Totals'!H339</f>
        <v>1</v>
      </c>
    </row>
    <row r="21" spans="1:9" x14ac:dyDescent="0.35">
      <c r="A21" s="14">
        <v>947</v>
      </c>
      <c r="B21" s="10" t="s">
        <v>684</v>
      </c>
      <c r="C21" s="41"/>
      <c r="D21" s="16">
        <f>'Unit Totals'!D343</f>
        <v>0</v>
      </c>
      <c r="E21" s="16">
        <f>'Unit Totals'!E343</f>
        <v>0</v>
      </c>
      <c r="F21" s="16">
        <f t="shared" si="0"/>
        <v>0</v>
      </c>
      <c r="G21" s="16">
        <f>'Unit Totals'!G343+2</f>
        <v>20</v>
      </c>
      <c r="H21" s="18">
        <f t="shared" si="1"/>
        <v>0</v>
      </c>
      <c r="I21" s="16">
        <f>'Unit Totals'!H343</f>
        <v>0</v>
      </c>
    </row>
    <row r="22" spans="1:9" x14ac:dyDescent="0.35">
      <c r="A22" s="14">
        <v>1026</v>
      </c>
      <c r="B22" s="10" t="s">
        <v>1022</v>
      </c>
      <c r="C22" s="41"/>
      <c r="D22" s="16">
        <f>'Unit Totals'!D356</f>
        <v>3</v>
      </c>
      <c r="E22" s="16">
        <f>'Unit Totals'!E356</f>
        <v>0</v>
      </c>
      <c r="F22" s="16">
        <f t="shared" si="0"/>
        <v>3</v>
      </c>
      <c r="G22" s="16">
        <f>'Unit Totals'!G356+2</f>
        <v>50</v>
      </c>
      <c r="H22" s="18">
        <f t="shared" si="1"/>
        <v>0.06</v>
      </c>
      <c r="I22" s="16">
        <f>'Unit Totals'!H356</f>
        <v>2</v>
      </c>
    </row>
    <row r="23" spans="1:9" x14ac:dyDescent="0.35">
      <c r="A23" s="14">
        <v>1168</v>
      </c>
      <c r="B23" s="10" t="s">
        <v>1023</v>
      </c>
      <c r="C23" s="41"/>
      <c r="D23" s="16">
        <f>'Unit Totals'!D376</f>
        <v>30</v>
      </c>
      <c r="E23" s="16">
        <f>'Unit Totals'!E376</f>
        <v>0</v>
      </c>
      <c r="F23" s="16">
        <f t="shared" si="0"/>
        <v>30</v>
      </c>
      <c r="G23" s="16">
        <f>'Unit Totals'!G376+2</f>
        <v>43</v>
      </c>
      <c r="H23" s="18">
        <f t="shared" si="1"/>
        <v>0.69767441860465118</v>
      </c>
      <c r="I23" s="16">
        <f>'Unit Totals'!H376</f>
        <v>2</v>
      </c>
    </row>
    <row r="24" spans="1:9" x14ac:dyDescent="0.35">
      <c r="A24" s="14">
        <v>1193</v>
      </c>
      <c r="B24" s="10" t="s">
        <v>760</v>
      </c>
      <c r="C24" s="41"/>
      <c r="D24" s="16">
        <f>'Unit Totals'!D382</f>
        <v>7</v>
      </c>
      <c r="E24" s="16">
        <f>'Unit Totals'!E382</f>
        <v>2</v>
      </c>
      <c r="F24" s="16">
        <f t="shared" si="0"/>
        <v>9</v>
      </c>
      <c r="G24" s="16">
        <f>'Unit Totals'!G382+2</f>
        <v>19</v>
      </c>
      <c r="H24" s="18">
        <f t="shared" si="1"/>
        <v>0.47368421052631576</v>
      </c>
      <c r="I24" s="16">
        <f>'Unit Totals'!H382</f>
        <v>0</v>
      </c>
    </row>
    <row r="25" spans="1:9" x14ac:dyDescent="0.35">
      <c r="A25" s="14">
        <v>1227</v>
      </c>
      <c r="B25" s="10" t="s">
        <v>1024</v>
      </c>
      <c r="C25" s="41"/>
      <c r="D25" s="16">
        <f>'Unit Totals'!D390</f>
        <v>103</v>
      </c>
      <c r="E25" s="16">
        <f>'Unit Totals'!E390</f>
        <v>9</v>
      </c>
      <c r="F25" s="16">
        <f t="shared" si="0"/>
        <v>112</v>
      </c>
      <c r="G25" s="16">
        <f>'Unit Totals'!G390+2</f>
        <v>152</v>
      </c>
      <c r="H25" s="18">
        <f t="shared" si="1"/>
        <v>0.73684210526315785</v>
      </c>
      <c r="I25" s="16">
        <f>'Unit Totals'!H390</f>
        <v>1</v>
      </c>
    </row>
    <row r="26" spans="1:9" x14ac:dyDescent="0.35">
      <c r="A26" s="14">
        <v>1239</v>
      </c>
      <c r="B26" s="10" t="s">
        <v>1025</v>
      </c>
      <c r="C26" s="41"/>
      <c r="D26" s="16">
        <f>'Unit Totals'!D395</f>
        <v>71</v>
      </c>
      <c r="E26" s="16">
        <f>'Unit Totals'!E395</f>
        <v>0</v>
      </c>
      <c r="F26" s="16">
        <f t="shared" si="0"/>
        <v>71</v>
      </c>
      <c r="G26" s="16">
        <f>'Unit Totals'!G395+2</f>
        <v>79</v>
      </c>
      <c r="H26" s="18">
        <f t="shared" si="1"/>
        <v>0.89873417721518989</v>
      </c>
      <c r="I26" s="16">
        <f>'Unit Totals'!H395</f>
        <v>4</v>
      </c>
    </row>
    <row r="27" spans="1:9" x14ac:dyDescent="0.35">
      <c r="A27" s="14"/>
      <c r="B27" s="10"/>
      <c r="C27" s="15"/>
      <c r="D27" s="16"/>
      <c r="E27" s="16"/>
      <c r="F27" s="16"/>
      <c r="G27" s="16"/>
      <c r="H27" s="18"/>
      <c r="I27" s="7"/>
    </row>
    <row r="28" spans="1:9" x14ac:dyDescent="0.35">
      <c r="A28" s="14">
        <f>COUNT(A3:A27)</f>
        <v>24</v>
      </c>
      <c r="B28" s="10" t="s">
        <v>822</v>
      </c>
      <c r="C28" s="15"/>
      <c r="D28" s="16">
        <f>SUM(D3:D26)</f>
        <v>790</v>
      </c>
      <c r="E28" s="16">
        <f>SUM(E3:E26)</f>
        <v>74</v>
      </c>
      <c r="F28" s="16">
        <f>SUM(F3:F26)</f>
        <v>864</v>
      </c>
      <c r="G28" s="16">
        <f>SUM(G3:G27)</f>
        <v>1479</v>
      </c>
      <c r="H28" s="18">
        <f>F28/G28</f>
        <v>0.58417849898580121</v>
      </c>
      <c r="I28" s="7">
        <f>SUM(I3:I26)</f>
        <v>75</v>
      </c>
    </row>
    <row r="30" spans="1:9" x14ac:dyDescent="0.35">
      <c r="A30" s="6"/>
    </row>
    <row r="32" spans="1:9" x14ac:dyDescent="0.35">
      <c r="B32" s="1" t="s">
        <v>823</v>
      </c>
      <c r="C32" s="53">
        <f>COUNTIFS(C3:C26,"&gt;=8/1/2024",C3:C26,"&lt;=7/31/2025")</f>
        <v>0</v>
      </c>
    </row>
  </sheetData>
  <sheetProtection algorithmName="SHA-512" hashValue="G9NyrxuAmweH7bepOTI2qSkSdwFfDKp1/IuG1NGzFFfRzLLkqxfKVqdYHQ6gVuaWaClNWZVr8AoZ5+ptNHhGwg==" saltValue="CXe4VfYVX5pddnRuD/1tQg==" spinCount="100000" sheet="1" selectLockedCells="1"/>
  <phoneticPr fontId="2" type="noConversion"/>
  <conditionalFormatting sqref="H3:H26">
    <cfRule type="cellIs" dxfId="2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23</oddHeader>
    <oddFooter>&amp;R&amp;D</oddFooter>
  </headerFooter>
  <ignoredErrors>
    <ignoredError sqref="D28" evalErro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0"/>
  <sheetViews>
    <sheetView zoomScaleNormal="100" workbookViewId="0">
      <selection activeCell="C3" sqref="C3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25.6328125" style="3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</v>
      </c>
      <c r="B3" s="10" t="s">
        <v>1026</v>
      </c>
      <c r="C3" s="41"/>
      <c r="D3" s="16">
        <f>'Unit Totals'!D13</f>
        <v>6</v>
      </c>
      <c r="E3" s="17">
        <f>'Unit Totals'!E13</f>
        <v>0</v>
      </c>
      <c r="F3" s="16">
        <f t="shared" ref="F3:F16" si="0">SUM(D3:E3)</f>
        <v>6</v>
      </c>
      <c r="G3" s="16">
        <f>'Unit Totals'!G13+2</f>
        <v>68</v>
      </c>
      <c r="H3" s="18">
        <f t="shared" ref="H3:H16" si="1">F3/G3</f>
        <v>8.8235294117647065E-2</v>
      </c>
      <c r="I3" s="16">
        <f>'Unit Totals'!H13</f>
        <v>3</v>
      </c>
    </row>
    <row r="4" spans="1:9" x14ac:dyDescent="0.35">
      <c r="A4" s="14">
        <v>109</v>
      </c>
      <c r="B4" s="10" t="s">
        <v>1027</v>
      </c>
      <c r="C4" s="41"/>
      <c r="D4" s="16">
        <f>'Unit Totals'!D65</f>
        <v>2</v>
      </c>
      <c r="E4" s="16">
        <f>'Unit Totals'!E65</f>
        <v>0</v>
      </c>
      <c r="F4" s="16">
        <f t="shared" si="0"/>
        <v>2</v>
      </c>
      <c r="G4" s="16">
        <f>'Unit Totals'!G65+2</f>
        <v>14</v>
      </c>
      <c r="H4" s="18">
        <f t="shared" si="1"/>
        <v>0.14285714285714285</v>
      </c>
      <c r="I4" s="16">
        <f>'Unit Totals'!H65</f>
        <v>0</v>
      </c>
    </row>
    <row r="5" spans="1:9" x14ac:dyDescent="0.35">
      <c r="A5" s="14">
        <v>167</v>
      </c>
      <c r="B5" s="10" t="s">
        <v>1028</v>
      </c>
      <c r="C5" s="41"/>
      <c r="D5" s="16">
        <f>'Unit Totals'!D87</f>
        <v>16</v>
      </c>
      <c r="E5" s="16">
        <f>'Unit Totals'!E87</f>
        <v>0</v>
      </c>
      <c r="F5" s="16">
        <f t="shared" si="0"/>
        <v>16</v>
      </c>
      <c r="G5" s="16">
        <f>'Unit Totals'!G87+2</f>
        <v>41</v>
      </c>
      <c r="H5" s="18">
        <f t="shared" si="1"/>
        <v>0.3902439024390244</v>
      </c>
      <c r="I5" s="16">
        <f>'Unit Totals'!H87</f>
        <v>0</v>
      </c>
    </row>
    <row r="6" spans="1:9" x14ac:dyDescent="0.35">
      <c r="A6" s="14">
        <v>169</v>
      </c>
      <c r="B6" s="10" t="s">
        <v>179</v>
      </c>
      <c r="C6" s="41"/>
      <c r="D6" s="16">
        <f>'Unit Totals'!D89</f>
        <v>13</v>
      </c>
      <c r="E6" s="16">
        <f>'Unit Totals'!E89</f>
        <v>0</v>
      </c>
      <c r="F6" s="16">
        <f t="shared" si="0"/>
        <v>13</v>
      </c>
      <c r="G6" s="16">
        <f>'Unit Totals'!G89+2</f>
        <v>25</v>
      </c>
      <c r="H6" s="18">
        <f t="shared" si="1"/>
        <v>0.52</v>
      </c>
      <c r="I6" s="16">
        <f>'Unit Totals'!H89</f>
        <v>1</v>
      </c>
    </row>
    <row r="7" spans="1:9" x14ac:dyDescent="0.35">
      <c r="A7" s="14">
        <v>176</v>
      </c>
      <c r="B7" s="10" t="s">
        <v>1029</v>
      </c>
      <c r="C7" s="41"/>
      <c r="D7" s="16">
        <f>'Unit Totals'!D91</f>
        <v>53</v>
      </c>
      <c r="E7" s="16">
        <f>'Unit Totals'!E91</f>
        <v>3</v>
      </c>
      <c r="F7" s="16">
        <f t="shared" si="0"/>
        <v>56</v>
      </c>
      <c r="G7" s="16">
        <f>'Unit Totals'!G91+2</f>
        <v>80</v>
      </c>
      <c r="H7" s="18">
        <f t="shared" si="1"/>
        <v>0.7</v>
      </c>
      <c r="I7" s="16">
        <f>'Unit Totals'!H91</f>
        <v>5</v>
      </c>
    </row>
    <row r="8" spans="1:9" x14ac:dyDescent="0.35">
      <c r="A8" s="14">
        <v>224</v>
      </c>
      <c r="B8" s="10" t="s">
        <v>221</v>
      </c>
      <c r="C8" s="41"/>
      <c r="D8" s="16">
        <f>'Unit Totals'!D110</f>
        <v>25</v>
      </c>
      <c r="E8" s="16">
        <f>'Unit Totals'!E110</f>
        <v>7</v>
      </c>
      <c r="F8" s="16">
        <f t="shared" si="0"/>
        <v>32</v>
      </c>
      <c r="G8" s="16">
        <f>'Unit Totals'!G110+2</f>
        <v>68</v>
      </c>
      <c r="H8" s="18">
        <f t="shared" si="1"/>
        <v>0.47058823529411764</v>
      </c>
      <c r="I8" s="16">
        <f>'Unit Totals'!H110</f>
        <v>4</v>
      </c>
    </row>
    <row r="9" spans="1:9" x14ac:dyDescent="0.35">
      <c r="A9" s="14">
        <v>306</v>
      </c>
      <c r="B9" s="10" t="s">
        <v>1030</v>
      </c>
      <c r="C9" s="41"/>
      <c r="D9" s="16">
        <f>'Unit Totals'!D145</f>
        <v>54</v>
      </c>
      <c r="E9" s="16">
        <f>'Unit Totals'!E145</f>
        <v>2</v>
      </c>
      <c r="F9" s="16">
        <f t="shared" si="0"/>
        <v>56</v>
      </c>
      <c r="G9" s="16">
        <f>'Unit Totals'!G145+2</f>
        <v>77</v>
      </c>
      <c r="H9" s="18">
        <f t="shared" si="1"/>
        <v>0.72727272727272729</v>
      </c>
      <c r="I9" s="16">
        <f>'Unit Totals'!H145</f>
        <v>1</v>
      </c>
    </row>
    <row r="10" spans="1:9" x14ac:dyDescent="0.35">
      <c r="A10" s="14">
        <v>364</v>
      </c>
      <c r="B10" s="10" t="s">
        <v>1031</v>
      </c>
      <c r="C10" s="41"/>
      <c r="D10" s="16">
        <f>'Unit Totals'!D163</f>
        <v>38</v>
      </c>
      <c r="E10" s="16">
        <f>'Unit Totals'!E163</f>
        <v>0</v>
      </c>
      <c r="F10" s="16">
        <f t="shared" si="0"/>
        <v>38</v>
      </c>
      <c r="G10" s="16">
        <f>'Unit Totals'!G163+2</f>
        <v>71</v>
      </c>
      <c r="H10" s="18">
        <f t="shared" si="1"/>
        <v>0.53521126760563376</v>
      </c>
      <c r="I10" s="16">
        <f>'Unit Totals'!H163</f>
        <v>0</v>
      </c>
    </row>
    <row r="11" spans="1:9" x14ac:dyDescent="0.35">
      <c r="A11" s="14">
        <v>585</v>
      </c>
      <c r="B11" s="10" t="s">
        <v>1032</v>
      </c>
      <c r="C11" s="41"/>
      <c r="D11" s="16">
        <f>'Unit Totals'!D245</f>
        <v>0</v>
      </c>
      <c r="E11" s="16">
        <f>'Unit Totals'!E245</f>
        <v>0</v>
      </c>
      <c r="F11" s="16">
        <f t="shared" si="0"/>
        <v>0</v>
      </c>
      <c r="G11" s="16">
        <f>'Unit Totals'!G245+2</f>
        <v>21</v>
      </c>
      <c r="H11" s="18">
        <f t="shared" si="1"/>
        <v>0</v>
      </c>
      <c r="I11" s="16">
        <f>'Unit Totals'!H245</f>
        <v>0</v>
      </c>
    </row>
    <row r="12" spans="1:9" x14ac:dyDescent="0.35">
      <c r="A12" s="14">
        <v>590</v>
      </c>
      <c r="B12" s="10" t="s">
        <v>1033</v>
      </c>
      <c r="C12" s="41"/>
      <c r="D12" s="16">
        <f>'Unit Totals'!D248</f>
        <v>14</v>
      </c>
      <c r="E12" s="16">
        <f>'Unit Totals'!E248</f>
        <v>0</v>
      </c>
      <c r="F12" s="16">
        <f t="shared" si="0"/>
        <v>14</v>
      </c>
      <c r="G12" s="16">
        <f>'Unit Totals'!G248+2</f>
        <v>19</v>
      </c>
      <c r="H12" s="18">
        <f t="shared" si="1"/>
        <v>0.73684210526315785</v>
      </c>
      <c r="I12" s="16">
        <f>'Unit Totals'!H248</f>
        <v>0</v>
      </c>
    </row>
    <row r="13" spans="1:9" x14ac:dyDescent="0.35">
      <c r="A13" s="14">
        <v>595</v>
      </c>
      <c r="B13" s="10" t="s">
        <v>1034</v>
      </c>
      <c r="C13" s="41"/>
      <c r="D13" s="16">
        <f>'Unit Totals'!D250</f>
        <v>0</v>
      </c>
      <c r="E13" s="16">
        <f>'Unit Totals'!E250</f>
        <v>0</v>
      </c>
      <c r="F13" s="16">
        <f t="shared" si="0"/>
        <v>0</v>
      </c>
      <c r="G13" s="16">
        <f>'Unit Totals'!G250+2</f>
        <v>14</v>
      </c>
      <c r="H13" s="18">
        <f t="shared" si="1"/>
        <v>0</v>
      </c>
      <c r="I13" s="16">
        <f>'Unit Totals'!H250</f>
        <v>0</v>
      </c>
    </row>
    <row r="14" spans="1:9" x14ac:dyDescent="0.35">
      <c r="A14" s="14">
        <v>914</v>
      </c>
      <c r="B14" s="10" t="s">
        <v>668</v>
      </c>
      <c r="C14" s="41"/>
      <c r="D14" s="16">
        <f>'Unit Totals'!D335</f>
        <v>16</v>
      </c>
      <c r="E14" s="16">
        <f>'Unit Totals'!E335</f>
        <v>0</v>
      </c>
      <c r="F14" s="16">
        <f t="shared" si="0"/>
        <v>16</v>
      </c>
      <c r="G14" s="16">
        <f>'Unit Totals'!G335+2</f>
        <v>61</v>
      </c>
      <c r="H14" s="18">
        <f t="shared" si="1"/>
        <v>0.26229508196721313</v>
      </c>
      <c r="I14" s="16">
        <f>'Unit Totals'!H335</f>
        <v>0</v>
      </c>
    </row>
    <row r="15" spans="1:9" x14ac:dyDescent="0.35">
      <c r="A15" s="14">
        <v>1126</v>
      </c>
      <c r="B15" s="10" t="s">
        <v>734</v>
      </c>
      <c r="C15" s="41"/>
      <c r="D15" s="16">
        <f>'Unit Totals'!D369</f>
        <v>16</v>
      </c>
      <c r="E15" s="16">
        <f>'Unit Totals'!E369</f>
        <v>0</v>
      </c>
      <c r="F15" s="16">
        <f t="shared" si="0"/>
        <v>16</v>
      </c>
      <c r="G15" s="16">
        <f>'Unit Totals'!G369+2</f>
        <v>31</v>
      </c>
      <c r="H15" s="18">
        <f t="shared" si="1"/>
        <v>0.5161290322580645</v>
      </c>
      <c r="I15" s="16">
        <f>'Unit Totals'!H369</f>
        <v>3</v>
      </c>
    </row>
    <row r="16" spans="1:9" x14ac:dyDescent="0.35">
      <c r="A16" s="14">
        <v>1141</v>
      </c>
      <c r="B16" s="10" t="s">
        <v>738</v>
      </c>
      <c r="C16" s="41"/>
      <c r="D16" s="16">
        <f>'Unit Totals'!D371</f>
        <v>10</v>
      </c>
      <c r="E16" s="16">
        <f>'Unit Totals'!E371</f>
        <v>0</v>
      </c>
      <c r="F16" s="16">
        <f t="shared" si="0"/>
        <v>10</v>
      </c>
      <c r="G16" s="16">
        <f>'Unit Totals'!G371+2</f>
        <v>17</v>
      </c>
      <c r="H16" s="18">
        <f t="shared" si="1"/>
        <v>0.58823529411764708</v>
      </c>
      <c r="I16" s="16">
        <f>'Unit Totals'!H371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263</v>
      </c>
      <c r="E18" s="16">
        <f>SUM(E3:E16)</f>
        <v>12</v>
      </c>
      <c r="F18" s="16">
        <f>SUM(F3:F16)</f>
        <v>275</v>
      </c>
      <c r="G18" s="16">
        <f>SUM(G3:G17)</f>
        <v>607</v>
      </c>
      <c r="H18" s="18">
        <f>F18/G18</f>
        <v>0.45304777594728174</v>
      </c>
      <c r="I18" s="7">
        <f>SUM(I3:I17)</f>
        <v>17</v>
      </c>
    </row>
    <row r="22" spans="1:9" x14ac:dyDescent="0.35">
      <c r="B22" s="1" t="s">
        <v>1035</v>
      </c>
      <c r="C22" s="53">
        <f>COUNTIFS(C3:C16,"&gt;=8/1/2024",C3:C16,"&lt;=7/31/2025")</f>
        <v>0</v>
      </c>
    </row>
    <row r="30" spans="1:9" x14ac:dyDescent="0.35">
      <c r="A30" s="6"/>
    </row>
  </sheetData>
  <sheetProtection algorithmName="SHA-512" hashValue="o3kT/ZrrTgjlbhTCbNjdDe2RVScNYHZZMDO56CXSIueDlCci9wRSYFpjBXjvdSlkZQx/54EToBLpIH+ekPdwpA==" saltValue="9E0DJCU5HyHySWhvSLaxFQ==" spinCount="100000" sheet="1" objects="1" scenarios="1" selectLockedCells="1"/>
  <phoneticPr fontId="2" type="noConversion"/>
  <conditionalFormatting sqref="H3:H16">
    <cfRule type="cellIs" dxfId="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24</oddHeader>
    <oddFooter>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1"/>
  <sheetViews>
    <sheetView zoomScaleNormal="100" zoomScalePageLayoutView="110" workbookViewId="0">
      <selection activeCell="C4" sqref="C3:C4"/>
    </sheetView>
  </sheetViews>
  <sheetFormatPr defaultColWidth="10.90625" defaultRowHeight="18" x14ac:dyDescent="0.35"/>
  <cols>
    <col min="1" max="1" width="6.90625" style="2" bestFit="1" customWidth="1"/>
    <col min="2" max="2" width="17.453125" style="1" bestFit="1" customWidth="1"/>
    <col min="3" max="3" width="19.453125" style="3" bestFit="1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9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127</v>
      </c>
      <c r="B3" s="10" t="s">
        <v>1036</v>
      </c>
      <c r="C3" s="41"/>
      <c r="D3" s="16">
        <f>'Unit Totals'!D72</f>
        <v>71</v>
      </c>
      <c r="E3" s="17">
        <f>'Unit Totals'!E72</f>
        <v>1</v>
      </c>
      <c r="F3" s="16">
        <f t="shared" ref="F3:F16" si="0">SUM(D3:E3)</f>
        <v>72</v>
      </c>
      <c r="G3" s="16">
        <f>'Unit Totals'!G72+2</f>
        <v>174</v>
      </c>
      <c r="H3" s="18">
        <f t="shared" ref="H3:H16" si="1">F3/G3</f>
        <v>0.41379310344827586</v>
      </c>
      <c r="I3" s="16">
        <f>'Unit Totals'!H72</f>
        <v>5</v>
      </c>
    </row>
    <row r="4" spans="1:9" x14ac:dyDescent="0.35">
      <c r="A4" s="14">
        <v>147</v>
      </c>
      <c r="B4" s="10" t="s">
        <v>1037</v>
      </c>
      <c r="C4" s="41"/>
      <c r="D4" s="16">
        <f>'Unit Totals'!D83</f>
        <v>2</v>
      </c>
      <c r="E4" s="16">
        <f>'Unit Totals'!E83</f>
        <v>0</v>
      </c>
      <c r="F4" s="16">
        <f t="shared" si="0"/>
        <v>2</v>
      </c>
      <c r="G4" s="16">
        <f>'Unit Totals'!G83+2</f>
        <v>51</v>
      </c>
      <c r="H4" s="18">
        <f t="shared" si="1"/>
        <v>3.9215686274509803E-2</v>
      </c>
      <c r="I4" s="16">
        <f>'Unit Totals'!H83</f>
        <v>2</v>
      </c>
    </row>
    <row r="5" spans="1:9" x14ac:dyDescent="0.35">
      <c r="A5" s="14">
        <v>178</v>
      </c>
      <c r="B5" s="10" t="s">
        <v>1038</v>
      </c>
      <c r="C5" s="41"/>
      <c r="D5" s="16">
        <f>'Unit Totals'!D92</f>
        <v>7</v>
      </c>
      <c r="E5" s="16">
        <f>'Unit Totals'!E92</f>
        <v>0</v>
      </c>
      <c r="F5" s="16">
        <f t="shared" si="0"/>
        <v>7</v>
      </c>
      <c r="G5" s="16">
        <f>'Unit Totals'!G92+2</f>
        <v>20</v>
      </c>
      <c r="H5" s="18">
        <f t="shared" si="1"/>
        <v>0.35</v>
      </c>
      <c r="I5" s="16">
        <f>'Unit Totals'!H92</f>
        <v>0</v>
      </c>
    </row>
    <row r="6" spans="1:9" x14ac:dyDescent="0.35">
      <c r="A6" s="14">
        <v>280</v>
      </c>
      <c r="B6" s="10" t="s">
        <v>1039</v>
      </c>
      <c r="C6" s="41"/>
      <c r="D6" s="16">
        <f>'Unit Totals'!D133</f>
        <v>19</v>
      </c>
      <c r="E6" s="16">
        <f>'Unit Totals'!E133</f>
        <v>1</v>
      </c>
      <c r="F6" s="16">
        <f t="shared" si="0"/>
        <v>20</v>
      </c>
      <c r="G6" s="16">
        <f>'Unit Totals'!G133+2</f>
        <v>40</v>
      </c>
      <c r="H6" s="18">
        <f t="shared" si="1"/>
        <v>0.5</v>
      </c>
      <c r="I6" s="16">
        <f>'Unit Totals'!H133</f>
        <v>3</v>
      </c>
    </row>
    <row r="7" spans="1:9" x14ac:dyDescent="0.35">
      <c r="A7" s="14">
        <v>344</v>
      </c>
      <c r="B7" s="10" t="s">
        <v>1040</v>
      </c>
      <c r="C7" s="41"/>
      <c r="D7" s="16">
        <f>'Unit Totals'!D159</f>
        <v>2</v>
      </c>
      <c r="E7" s="16">
        <f>'Unit Totals'!E159</f>
        <v>0</v>
      </c>
      <c r="F7" s="16">
        <f t="shared" si="0"/>
        <v>2</v>
      </c>
      <c r="G7" s="16">
        <v>10</v>
      </c>
      <c r="H7" s="18">
        <f t="shared" si="1"/>
        <v>0.2</v>
      </c>
      <c r="I7" s="16">
        <f>'Unit Totals'!H159</f>
        <v>0</v>
      </c>
    </row>
    <row r="8" spans="1:9" x14ac:dyDescent="0.35">
      <c r="A8" s="14">
        <v>347</v>
      </c>
      <c r="B8" s="10" t="s">
        <v>1041</v>
      </c>
      <c r="C8" s="41"/>
      <c r="D8" s="16">
        <f>'Unit Totals'!D160</f>
        <v>14</v>
      </c>
      <c r="E8" s="16">
        <f>'Unit Totals'!E160</f>
        <v>2</v>
      </c>
      <c r="F8" s="16">
        <f t="shared" si="0"/>
        <v>16</v>
      </c>
      <c r="G8" s="16">
        <f>'Unit Totals'!G160+2</f>
        <v>19</v>
      </c>
      <c r="H8" s="18">
        <f t="shared" si="1"/>
        <v>0.84210526315789469</v>
      </c>
      <c r="I8" s="16">
        <f>'Unit Totals'!H160</f>
        <v>1</v>
      </c>
    </row>
    <row r="9" spans="1:9" x14ac:dyDescent="0.35">
      <c r="A9" s="14">
        <v>396</v>
      </c>
      <c r="B9" s="10" t="s">
        <v>1042</v>
      </c>
      <c r="C9" s="41"/>
      <c r="D9" s="16">
        <f>'Unit Totals'!D178</f>
        <v>0</v>
      </c>
      <c r="E9" s="16">
        <f>'Unit Totals'!E178</f>
        <v>0</v>
      </c>
      <c r="F9" s="16">
        <f t="shared" si="0"/>
        <v>0</v>
      </c>
      <c r="G9" s="16">
        <f>'Unit Totals'!G178+2</f>
        <v>11</v>
      </c>
      <c r="H9" s="18">
        <f t="shared" si="1"/>
        <v>0</v>
      </c>
      <c r="I9" s="16">
        <f>'Unit Totals'!H178</f>
        <v>0</v>
      </c>
    </row>
    <row r="10" spans="1:9" x14ac:dyDescent="0.35">
      <c r="A10" s="14">
        <v>480</v>
      </c>
      <c r="B10" s="10" t="s">
        <v>1043</v>
      </c>
      <c r="C10" s="41"/>
      <c r="D10" s="16">
        <f>'Unit Totals'!D210</f>
        <v>90</v>
      </c>
      <c r="E10" s="16">
        <f>'Unit Totals'!E210</f>
        <v>13</v>
      </c>
      <c r="F10" s="16">
        <f t="shared" si="0"/>
        <v>103</v>
      </c>
      <c r="G10" s="16">
        <f>'Unit Totals'!G210+2</f>
        <v>130</v>
      </c>
      <c r="H10" s="18">
        <f t="shared" si="1"/>
        <v>0.79230769230769227</v>
      </c>
      <c r="I10" s="16">
        <f>'Unit Totals'!H210</f>
        <v>2</v>
      </c>
    </row>
    <row r="11" spans="1:9" x14ac:dyDescent="0.35">
      <c r="A11" s="14">
        <v>528</v>
      </c>
      <c r="B11" s="10" t="s">
        <v>448</v>
      </c>
      <c r="C11" s="41"/>
      <c r="D11" s="16">
        <f>'Unit Totals'!D224</f>
        <v>0</v>
      </c>
      <c r="E11" s="16">
        <f>'Unit Totals'!E224</f>
        <v>0</v>
      </c>
      <c r="F11" s="16">
        <f t="shared" si="0"/>
        <v>0</v>
      </c>
      <c r="G11" s="16">
        <f>'Unit Totals'!G224+2</f>
        <v>20</v>
      </c>
      <c r="H11" s="18">
        <f t="shared" si="1"/>
        <v>0</v>
      </c>
      <c r="I11" s="16">
        <f>'Unit Totals'!H224</f>
        <v>0</v>
      </c>
    </row>
    <row r="12" spans="1:9" x14ac:dyDescent="0.35">
      <c r="A12" s="14">
        <v>622</v>
      </c>
      <c r="B12" s="10" t="s">
        <v>1044</v>
      </c>
      <c r="C12" s="41"/>
      <c r="D12" s="16">
        <f>'Unit Totals'!D258</f>
        <v>58</v>
      </c>
      <c r="E12" s="16">
        <f>'Unit Totals'!E258</f>
        <v>1</v>
      </c>
      <c r="F12" s="16">
        <f t="shared" si="0"/>
        <v>59</v>
      </c>
      <c r="G12" s="16">
        <f>'Unit Totals'!G258+2</f>
        <v>97</v>
      </c>
      <c r="H12" s="18">
        <f t="shared" si="1"/>
        <v>0.60824742268041232</v>
      </c>
      <c r="I12" s="16">
        <f>'Unit Totals'!H258</f>
        <v>0</v>
      </c>
    </row>
    <row r="13" spans="1:9" x14ac:dyDescent="0.35">
      <c r="A13" s="14">
        <v>645</v>
      </c>
      <c r="B13" s="10" t="s">
        <v>1045</v>
      </c>
      <c r="C13" s="41"/>
      <c r="D13" s="16">
        <f>'Unit Totals'!D271</f>
        <v>15</v>
      </c>
      <c r="E13" s="16">
        <f>'Unit Totals'!E271</f>
        <v>0</v>
      </c>
      <c r="F13" s="16">
        <f t="shared" si="0"/>
        <v>15</v>
      </c>
      <c r="G13" s="16">
        <f>'Unit Totals'!G271+2</f>
        <v>32</v>
      </c>
      <c r="H13" s="18">
        <f t="shared" si="1"/>
        <v>0.46875</v>
      </c>
      <c r="I13" s="16">
        <f>'Unit Totals'!H271</f>
        <v>2</v>
      </c>
    </row>
    <row r="14" spans="1:9" x14ac:dyDescent="0.35">
      <c r="A14" s="14">
        <v>647</v>
      </c>
      <c r="B14" s="10" t="s">
        <v>1046</v>
      </c>
      <c r="C14" s="41"/>
      <c r="D14" s="16">
        <f>'Unit Totals'!D272</f>
        <v>17</v>
      </c>
      <c r="E14" s="16">
        <f>'Unit Totals'!E272</f>
        <v>0</v>
      </c>
      <c r="F14" s="16">
        <f t="shared" si="0"/>
        <v>17</v>
      </c>
      <c r="G14" s="16">
        <f>'Unit Totals'!G272+2</f>
        <v>76</v>
      </c>
      <c r="H14" s="18">
        <f t="shared" si="1"/>
        <v>0.22368421052631579</v>
      </c>
      <c r="I14" s="16">
        <f>'Unit Totals'!H272</f>
        <v>1</v>
      </c>
    </row>
    <row r="15" spans="1:9" x14ac:dyDescent="0.35">
      <c r="A15" s="14">
        <v>1172</v>
      </c>
      <c r="B15" s="10" t="s">
        <v>752</v>
      </c>
      <c r="C15" s="41"/>
      <c r="D15" s="16">
        <f>'Unit Totals'!D378</f>
        <v>18</v>
      </c>
      <c r="E15" s="16">
        <f>'Unit Totals'!E378</f>
        <v>0</v>
      </c>
      <c r="F15" s="16">
        <f t="shared" si="0"/>
        <v>18</v>
      </c>
      <c r="G15" s="16">
        <f>'Unit Totals'!G378+2</f>
        <v>29</v>
      </c>
      <c r="H15" s="18">
        <f t="shared" si="1"/>
        <v>0.62068965517241381</v>
      </c>
      <c r="I15" s="16">
        <f>'Unit Totals'!H378</f>
        <v>0</v>
      </c>
    </row>
    <row r="16" spans="1:9" x14ac:dyDescent="0.35">
      <c r="A16" s="14">
        <v>1961</v>
      </c>
      <c r="B16" s="10" t="s">
        <v>1047</v>
      </c>
      <c r="C16" s="41"/>
      <c r="D16" s="16">
        <f>'Unit Totals'!D405</f>
        <v>25</v>
      </c>
      <c r="E16" s="16">
        <f>'Unit Totals'!E405</f>
        <v>1</v>
      </c>
      <c r="F16" s="16">
        <f t="shared" si="0"/>
        <v>26</v>
      </c>
      <c r="G16" s="16">
        <f>'Unit Totals'!G405+2</f>
        <v>53</v>
      </c>
      <c r="H16" s="18">
        <f t="shared" si="1"/>
        <v>0.49056603773584906</v>
      </c>
      <c r="I16" s="16">
        <f>'Unit Totals'!H405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338</v>
      </c>
      <c r="E18" s="16">
        <f>SUM(E3:E16)</f>
        <v>19</v>
      </c>
      <c r="F18" s="16">
        <f>SUM(F3:F16)</f>
        <v>357</v>
      </c>
      <c r="G18" s="16">
        <f>SUM(G3:G17)</f>
        <v>762</v>
      </c>
      <c r="H18" s="18">
        <f>F18/G18</f>
        <v>0.46850393700787402</v>
      </c>
      <c r="I18" s="7">
        <f>SUM(I3:I17)</f>
        <v>16</v>
      </c>
    </row>
    <row r="22" spans="1:9" x14ac:dyDescent="0.35">
      <c r="B22" s="1" t="s">
        <v>823</v>
      </c>
      <c r="C22" s="53">
        <f>COUNTIFS(C3:C16,"&gt;=8/1/2024",C3:C16,"&lt;=7/31/2025")</f>
        <v>0</v>
      </c>
    </row>
    <row r="31" spans="1:9" x14ac:dyDescent="0.35">
      <c r="A31" s="6"/>
    </row>
  </sheetData>
  <sheetProtection algorithmName="SHA-512" hashValue="as7TRWFj2hXzLLjWbaZWLM/QN7vWJx2/2mXud+2SZmStbm6GaiH0D2T35IJ2Y2pNEPHT2tausK2+hPF5Hot2ew==" saltValue="8AQB+90rxjOdmGIPr0ClKw==" spinCount="100000" sheet="1" selectLockedCells="1"/>
  <phoneticPr fontId="2" type="noConversion"/>
  <conditionalFormatting sqref="H3:H16">
    <cfRule type="cellIs" dxfId="0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2023 - 2024
District 25</oddHeader>
    <oddFooter>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1"/>
  <sheetViews>
    <sheetView tabSelected="1" zoomScaleNormal="100" workbookViewId="0">
      <selection sqref="A1:G1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6.36328125" style="6" bestFit="1" customWidth="1"/>
    <col min="5" max="5" width="12.6328125" style="6" bestFit="1" customWidth="1"/>
    <col min="6" max="6" width="12.6328125" style="6" customWidth="1"/>
    <col min="7" max="7" width="10.90625" style="6" customWidth="1"/>
    <col min="8" max="16384" width="10.6328125" style="6"/>
  </cols>
  <sheetData>
    <row r="1" spans="1:7" ht="21.45" customHeight="1" x14ac:dyDescent="0.35">
      <c r="A1" s="73" t="s">
        <v>1100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13</v>
      </c>
      <c r="B3" s="27">
        <v>2</v>
      </c>
      <c r="C3" s="44" t="s">
        <v>1088</v>
      </c>
      <c r="D3" s="27">
        <f>'Dist 13'!A19</f>
        <v>15</v>
      </c>
      <c r="E3" s="27">
        <f>Calculations!E13</f>
        <v>559</v>
      </c>
      <c r="F3" s="27">
        <f>Calculations!F13</f>
        <v>375</v>
      </c>
      <c r="G3" s="22">
        <f t="shared" ref="G3:G25" si="0">F3/E3</f>
        <v>0.67084078711985684</v>
      </c>
    </row>
    <row r="4" spans="1:7" ht="16.95" customHeight="1" x14ac:dyDescent="0.35">
      <c r="A4" s="6">
        <v>19</v>
      </c>
      <c r="B4" s="27">
        <v>4</v>
      </c>
      <c r="C4" s="44" t="s">
        <v>1093</v>
      </c>
      <c r="D4" s="27">
        <f>'Dist 19'!A37</f>
        <v>33</v>
      </c>
      <c r="E4" s="27">
        <f>Calculations!E19</f>
        <v>1790</v>
      </c>
      <c r="F4" s="27">
        <f>Calculations!F19</f>
        <v>1154</v>
      </c>
      <c r="G4" s="22">
        <f t="shared" si="0"/>
        <v>0.64469273743016764</v>
      </c>
    </row>
    <row r="5" spans="1:7" ht="16.95" customHeight="1" x14ac:dyDescent="0.35">
      <c r="A5" s="6">
        <v>11</v>
      </c>
      <c r="B5" s="27">
        <v>2</v>
      </c>
      <c r="C5" s="44" t="s">
        <v>1086</v>
      </c>
      <c r="D5" s="27">
        <f>'Dist 11'!A38</f>
        <v>34</v>
      </c>
      <c r="E5" s="27">
        <f>Calculations!E11</f>
        <v>1822</v>
      </c>
      <c r="F5" s="27">
        <f>Calculations!F11</f>
        <v>1165</v>
      </c>
      <c r="G5" s="22">
        <f t="shared" si="0"/>
        <v>0.63940724478594946</v>
      </c>
    </row>
    <row r="6" spans="1:7" ht="16.95" customHeight="1" x14ac:dyDescent="0.35">
      <c r="A6" s="6">
        <v>14</v>
      </c>
      <c r="B6" s="27">
        <v>3</v>
      </c>
      <c r="C6" s="44" t="s">
        <v>1089</v>
      </c>
      <c r="D6" s="27">
        <f>'Dist 14'!A15</f>
        <v>11</v>
      </c>
      <c r="E6" s="27">
        <f>Calculations!E14</f>
        <v>539</v>
      </c>
      <c r="F6" s="6">
        <f>Calculations!F14</f>
        <v>342</v>
      </c>
      <c r="G6" s="22">
        <f t="shared" si="0"/>
        <v>0.63450834879406304</v>
      </c>
    </row>
    <row r="7" spans="1:7" ht="16.95" customHeight="1" x14ac:dyDescent="0.35">
      <c r="A7" s="6">
        <v>18</v>
      </c>
      <c r="B7" s="27">
        <v>4</v>
      </c>
      <c r="C7" s="44" t="s">
        <v>1092</v>
      </c>
      <c r="D7" s="43">
        <f>'Dist 18'!A32</f>
        <v>28</v>
      </c>
      <c r="E7" s="43">
        <f>Calculations!E18</f>
        <v>1180</v>
      </c>
      <c r="F7" s="27">
        <f>Calculations!F18</f>
        <v>740</v>
      </c>
      <c r="G7" s="22">
        <f t="shared" si="0"/>
        <v>0.6271186440677966</v>
      </c>
    </row>
    <row r="8" spans="1:7" ht="16.95" customHeight="1" x14ac:dyDescent="0.35">
      <c r="A8" s="6">
        <v>7</v>
      </c>
      <c r="B8" s="27">
        <v>1</v>
      </c>
      <c r="C8" s="44"/>
      <c r="D8" s="27">
        <f>'Dist 7'!A7</f>
        <v>3</v>
      </c>
      <c r="E8" s="27">
        <f>Calculations!E7</f>
        <v>145</v>
      </c>
      <c r="F8" s="27">
        <f>Calculations!F7</f>
        <v>90</v>
      </c>
      <c r="G8" s="22">
        <f t="shared" si="0"/>
        <v>0.62068965517241381</v>
      </c>
    </row>
    <row r="9" spans="1:7" ht="16.95" customHeight="1" x14ac:dyDescent="0.35">
      <c r="A9" s="6">
        <v>17</v>
      </c>
      <c r="B9" s="27">
        <v>4</v>
      </c>
      <c r="C9" s="44" t="s">
        <v>1091</v>
      </c>
      <c r="D9" s="27">
        <f>'Dist 17'!A37</f>
        <v>33</v>
      </c>
      <c r="E9" s="27">
        <f>Calculations!E17</f>
        <v>1346</v>
      </c>
      <c r="F9" s="27">
        <f>Calculations!F17</f>
        <v>831</v>
      </c>
      <c r="G9" s="22">
        <f t="shared" si="0"/>
        <v>0.61738484398216942</v>
      </c>
    </row>
    <row r="10" spans="1:7" ht="16.95" customHeight="1" x14ac:dyDescent="0.35">
      <c r="A10" s="6">
        <v>16</v>
      </c>
      <c r="B10" s="27">
        <v>3</v>
      </c>
      <c r="C10" s="44" t="s">
        <v>1090</v>
      </c>
      <c r="D10" s="42">
        <f>'Dist 16'!A29</f>
        <v>25</v>
      </c>
      <c r="E10" s="42">
        <f>Calculations!E16</f>
        <v>1209</v>
      </c>
      <c r="F10" s="27">
        <f>Calculations!F16</f>
        <v>707</v>
      </c>
      <c r="G10" s="22">
        <f t="shared" si="0"/>
        <v>0.58478081058726217</v>
      </c>
    </row>
    <row r="11" spans="1:7" ht="16.95" customHeight="1" x14ac:dyDescent="0.35">
      <c r="A11" s="6">
        <v>23</v>
      </c>
      <c r="B11" s="27">
        <v>5</v>
      </c>
      <c r="C11" s="44" t="s">
        <v>1095</v>
      </c>
      <c r="D11" s="27">
        <f>'Dist 23'!A28</f>
        <v>24</v>
      </c>
      <c r="E11" s="27">
        <f>Calculations!E23</f>
        <v>1479</v>
      </c>
      <c r="F11" s="27">
        <f>Calculations!F23</f>
        <v>864</v>
      </c>
      <c r="G11" s="22">
        <f t="shared" si="0"/>
        <v>0.58417849898580121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Calculations!E12</f>
        <v>1648</v>
      </c>
      <c r="F12" s="27">
        <f>Calculations!F12</f>
        <v>951</v>
      </c>
      <c r="G12" s="22">
        <f t="shared" si="0"/>
        <v>0.5770631067961165</v>
      </c>
    </row>
    <row r="13" spans="1:7" ht="16.95" customHeight="1" x14ac:dyDescent="0.35">
      <c r="A13" s="6">
        <v>15</v>
      </c>
      <c r="B13" s="27">
        <v>3</v>
      </c>
      <c r="C13" s="44" t="s">
        <v>1069</v>
      </c>
      <c r="D13" s="27">
        <f>'Dist 15'!A31</f>
        <v>27</v>
      </c>
      <c r="E13" s="27">
        <f>Calculations!E15</f>
        <v>998</v>
      </c>
      <c r="F13" s="27">
        <f>Calculations!F15</f>
        <v>566</v>
      </c>
      <c r="G13" s="22">
        <f t="shared" si="0"/>
        <v>0.56713426853707416</v>
      </c>
    </row>
    <row r="14" spans="1:7" ht="16.95" customHeight="1" x14ac:dyDescent="0.35">
      <c r="A14" s="6">
        <v>8</v>
      </c>
      <c r="B14" s="27">
        <v>1</v>
      </c>
      <c r="C14" s="44" t="s">
        <v>1083</v>
      </c>
      <c r="D14" s="27">
        <f>'Dist 8'!A15</f>
        <v>11</v>
      </c>
      <c r="E14" s="27">
        <f>Calculations!E8</f>
        <v>635</v>
      </c>
      <c r="F14" s="27">
        <f>Calculations!F8</f>
        <v>353</v>
      </c>
      <c r="G14" s="22">
        <f t="shared" si="0"/>
        <v>0.55590551181102366</v>
      </c>
    </row>
    <row r="15" spans="1:7" ht="16.95" customHeight="1" x14ac:dyDescent="0.35">
      <c r="A15" s="6">
        <v>10</v>
      </c>
      <c r="B15" s="27">
        <v>2</v>
      </c>
      <c r="C15" s="44" t="s">
        <v>1085</v>
      </c>
      <c r="D15" s="27">
        <f>'Dist 10'!A17</f>
        <v>13</v>
      </c>
      <c r="E15" s="27">
        <f>Calculations!E10</f>
        <v>564</v>
      </c>
      <c r="F15" s="27">
        <f>Calculations!F10</f>
        <v>313</v>
      </c>
      <c r="G15" s="22">
        <f t="shared" si="0"/>
        <v>0.55496453900709219</v>
      </c>
    </row>
    <row r="16" spans="1:7" ht="16.95" customHeight="1" x14ac:dyDescent="0.35">
      <c r="A16" s="6">
        <v>20</v>
      </c>
      <c r="B16" s="27">
        <v>3</v>
      </c>
      <c r="C16" s="44" t="s">
        <v>1070</v>
      </c>
      <c r="D16" s="27">
        <f>'Dist 20'!A23</f>
        <v>19</v>
      </c>
      <c r="E16" s="27">
        <f>Calculations!E20</f>
        <v>646</v>
      </c>
      <c r="F16" s="27">
        <f>Calculations!F20</f>
        <v>339</v>
      </c>
      <c r="G16" s="22">
        <f t="shared" si="0"/>
        <v>0.52476780185758509</v>
      </c>
    </row>
    <row r="17" spans="1:13" ht="16.95" customHeight="1" x14ac:dyDescent="0.35">
      <c r="A17" s="6">
        <v>21</v>
      </c>
      <c r="B17" s="27">
        <v>4</v>
      </c>
      <c r="C17" s="44" t="s">
        <v>1094</v>
      </c>
      <c r="D17" s="27">
        <f>'Dist 21'!A20</f>
        <v>16</v>
      </c>
      <c r="E17" s="27">
        <f>Calculations!E21</f>
        <v>633</v>
      </c>
      <c r="F17" s="27">
        <f>Calculations!F21</f>
        <v>331</v>
      </c>
      <c r="G17" s="22">
        <f t="shared" si="0"/>
        <v>0.52290679304897314</v>
      </c>
    </row>
    <row r="18" spans="1:13" ht="16.95" customHeight="1" x14ac:dyDescent="0.35">
      <c r="A18" s="6">
        <v>22</v>
      </c>
      <c r="B18" s="27">
        <v>5</v>
      </c>
      <c r="C18" s="44" t="s">
        <v>1057</v>
      </c>
      <c r="D18" s="27">
        <f>'Dist 22'!A30</f>
        <v>26</v>
      </c>
      <c r="E18" s="27">
        <f>Calculations!E22</f>
        <v>986</v>
      </c>
      <c r="F18" s="27">
        <f>Calculations!F22</f>
        <v>473</v>
      </c>
      <c r="G18" s="22">
        <f t="shared" si="0"/>
        <v>0.47971602434077076</v>
      </c>
    </row>
    <row r="19" spans="1:13" ht="16.95" customHeight="1" x14ac:dyDescent="0.35">
      <c r="A19" s="6">
        <v>4</v>
      </c>
      <c r="B19" s="27">
        <v>1</v>
      </c>
      <c r="C19" s="44" t="s">
        <v>1068</v>
      </c>
      <c r="D19" s="27">
        <f>'Dist 4'!A11</f>
        <v>7</v>
      </c>
      <c r="E19" s="27">
        <f>Calculations!E5</f>
        <v>201</v>
      </c>
      <c r="F19" s="27">
        <f>Calculations!F5</f>
        <v>96</v>
      </c>
      <c r="G19" s="22">
        <f t="shared" si="0"/>
        <v>0.47761194029850745</v>
      </c>
    </row>
    <row r="20" spans="1:13" ht="16.95" customHeight="1" x14ac:dyDescent="0.35">
      <c r="A20" s="6">
        <v>25</v>
      </c>
      <c r="B20" s="27">
        <v>5</v>
      </c>
      <c r="C20" s="44" t="s">
        <v>1060</v>
      </c>
      <c r="D20" s="27">
        <f>'Dist 25'!A18</f>
        <v>14</v>
      </c>
      <c r="E20" s="27">
        <f>Calculations!E25</f>
        <v>762</v>
      </c>
      <c r="F20" s="27">
        <f>Calculations!F25</f>
        <v>357</v>
      </c>
      <c r="G20" s="22">
        <f t="shared" si="0"/>
        <v>0.46850393700787402</v>
      </c>
    </row>
    <row r="21" spans="1:13" ht="16.95" customHeight="1" x14ac:dyDescent="0.35">
      <c r="A21" s="6">
        <v>24</v>
      </c>
      <c r="B21" s="27">
        <v>5</v>
      </c>
      <c r="C21" s="44" t="s">
        <v>1072</v>
      </c>
      <c r="D21" s="27">
        <f>'Dist 24'!A18</f>
        <v>14</v>
      </c>
      <c r="E21" s="27">
        <f>Calculations!E24</f>
        <v>607</v>
      </c>
      <c r="F21" s="27">
        <f>Calculations!F24</f>
        <v>275</v>
      </c>
      <c r="G21" s="22">
        <f t="shared" si="0"/>
        <v>0.45304777594728174</v>
      </c>
    </row>
    <row r="22" spans="1:13" ht="16.95" customHeight="1" x14ac:dyDescent="0.35">
      <c r="A22" s="6">
        <v>5</v>
      </c>
      <c r="B22" s="27">
        <v>1</v>
      </c>
      <c r="C22" s="44" t="s">
        <v>1082</v>
      </c>
      <c r="D22" s="27">
        <f>'Dist 5'!A15</f>
        <v>11</v>
      </c>
      <c r="E22" s="27">
        <f>Calculations!E6</f>
        <v>363</v>
      </c>
      <c r="F22" s="27">
        <f>Calculations!F6</f>
        <v>151</v>
      </c>
      <c r="G22" s="22">
        <f t="shared" si="0"/>
        <v>0.41597796143250687</v>
      </c>
    </row>
    <row r="23" spans="1:13" ht="16.95" customHeight="1" x14ac:dyDescent="0.35">
      <c r="A23" s="6">
        <v>9</v>
      </c>
      <c r="B23" s="27">
        <v>1</v>
      </c>
      <c r="C23" s="44" t="s">
        <v>1084</v>
      </c>
      <c r="D23" s="27">
        <f>'Dist 9'!A11</f>
        <v>7</v>
      </c>
      <c r="E23" s="27">
        <f>Calculations!E9</f>
        <v>551</v>
      </c>
      <c r="F23" s="27">
        <f>Calculations!F9</f>
        <v>224</v>
      </c>
      <c r="G23" s="22">
        <f t="shared" si="0"/>
        <v>0.40653357531760437</v>
      </c>
    </row>
    <row r="24" spans="1:13" ht="16.95" customHeight="1" x14ac:dyDescent="0.35">
      <c r="A24" s="6">
        <v>2</v>
      </c>
      <c r="B24" s="27">
        <v>1</v>
      </c>
      <c r="C24" s="44"/>
      <c r="D24" s="27">
        <f>'Dist 2'!A8</f>
        <v>4</v>
      </c>
      <c r="E24" s="27">
        <f>Calculations!E3</f>
        <v>68</v>
      </c>
      <c r="F24" s="27">
        <f>Calculations!F3</f>
        <v>26</v>
      </c>
      <c r="G24" s="22">
        <f t="shared" si="0"/>
        <v>0.38235294117647056</v>
      </c>
    </row>
    <row r="25" spans="1:13" ht="16.95" customHeight="1" x14ac:dyDescent="0.35">
      <c r="A25" s="6">
        <v>3</v>
      </c>
      <c r="B25" s="27">
        <v>1</v>
      </c>
      <c r="C25" s="44" t="s">
        <v>1081</v>
      </c>
      <c r="D25" s="27">
        <f>'Dist 3'!A11</f>
        <v>7</v>
      </c>
      <c r="E25" s="27">
        <f>Calculations!E4</f>
        <v>135</v>
      </c>
      <c r="F25" s="27">
        <f>Calculations!F4</f>
        <v>51</v>
      </c>
      <c r="G25" s="22">
        <f t="shared" si="0"/>
        <v>0.37777777777777777</v>
      </c>
    </row>
    <row r="26" spans="1:13" ht="16.95" customHeight="1" x14ac:dyDescent="0.35">
      <c r="C26" s="6" t="s">
        <v>1053</v>
      </c>
      <c r="D26" s="6">
        <v>1</v>
      </c>
      <c r="E26" s="27">
        <f>Calculations!E26</f>
        <v>550</v>
      </c>
      <c r="F26" s="27">
        <f>Calculations!F26</f>
        <v>397</v>
      </c>
      <c r="G26" s="22">
        <f t="shared" ref="G26" si="1">F26/E26</f>
        <v>0.7218181818181818</v>
      </c>
    </row>
    <row r="27" spans="1:13" s="23" customFormat="1" ht="16.95" customHeight="1" x14ac:dyDescent="0.35">
      <c r="A27" s="6"/>
      <c r="C27" s="23" t="s">
        <v>822</v>
      </c>
      <c r="D27" s="23">
        <f>SUM(D3:D26)</f>
        <v>408</v>
      </c>
      <c r="E27" s="24">
        <f>Calculations!E27</f>
        <v>19416</v>
      </c>
      <c r="F27" s="24">
        <f>Calculations!F27</f>
        <v>11171</v>
      </c>
      <c r="G27" s="25">
        <f>Calculations!G27</f>
        <v>0.5753502266172229</v>
      </c>
    </row>
    <row r="28" spans="1:13" s="23" customFormat="1" ht="16.95" customHeight="1" x14ac:dyDescent="0.35">
      <c r="A28" s="6"/>
      <c r="C28" s="23" t="s">
        <v>1074</v>
      </c>
      <c r="E28" s="24">
        <v>667</v>
      </c>
      <c r="F28" s="24"/>
      <c r="G28" s="25"/>
    </row>
    <row r="29" spans="1:13" s="23" customFormat="1" ht="16.95" customHeight="1" x14ac:dyDescent="0.35">
      <c r="A29" s="6"/>
      <c r="C29" s="6" t="s">
        <v>1073</v>
      </c>
      <c r="E29" s="24">
        <f>SUM(E27:E28)</f>
        <v>20083</v>
      </c>
      <c r="F29" s="24"/>
      <c r="G29" s="25">
        <f>Calculations!G29</f>
        <v>0.55624159737091072</v>
      </c>
    </row>
    <row r="31" spans="1:13" ht="16.5" customHeight="1" x14ac:dyDescent="0.35">
      <c r="G31" s="22"/>
    </row>
    <row r="32" spans="1:13" ht="16.5" customHeight="1" x14ac:dyDescent="0.35">
      <c r="B32" s="27">
        <v>4</v>
      </c>
      <c r="C32" s="27" t="s">
        <v>1099</v>
      </c>
      <c r="E32" s="6">
        <f>Calculations!E35</f>
        <v>4949</v>
      </c>
      <c r="F32" s="27">
        <f>Calculations!F35</f>
        <v>3056</v>
      </c>
      <c r="G32" s="22">
        <f>F32/E32</f>
        <v>0.6174984845423318</v>
      </c>
      <c r="H32" s="23"/>
      <c r="I32" s="23"/>
      <c r="J32" s="23"/>
      <c r="K32" s="23"/>
      <c r="L32" s="23"/>
      <c r="M32" s="23"/>
    </row>
    <row r="33" spans="1:13" ht="16.95" customHeight="1" x14ac:dyDescent="0.35">
      <c r="B33" s="27">
        <v>2</v>
      </c>
      <c r="C33" s="27" t="s">
        <v>1078</v>
      </c>
      <c r="E33" s="27">
        <f>Calculations!E33</f>
        <v>4593</v>
      </c>
      <c r="F33" s="27">
        <f>Calculations!F33</f>
        <v>2804</v>
      </c>
      <c r="G33" s="22">
        <f>F33/E33</f>
        <v>0.61049423035053341</v>
      </c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Calculations!E34</f>
        <v>3392</v>
      </c>
      <c r="F34" s="27">
        <f>Calculations!F34</f>
        <v>1954</v>
      </c>
      <c r="G34" s="22">
        <f>F34/E34</f>
        <v>0.57606132075471694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5</v>
      </c>
      <c r="C35" s="27" t="s">
        <v>1080</v>
      </c>
      <c r="E35" s="27">
        <f>Calculations!E36</f>
        <v>3834</v>
      </c>
      <c r="F35" s="27">
        <f>Calculations!F36</f>
        <v>1969</v>
      </c>
      <c r="G35" s="22">
        <f>F35/E35</f>
        <v>0.51356285863328122</v>
      </c>
    </row>
    <row r="36" spans="1:13" ht="16.95" customHeight="1" x14ac:dyDescent="0.35">
      <c r="B36" s="27">
        <v>1</v>
      </c>
      <c r="C36" s="27" t="s">
        <v>1077</v>
      </c>
      <c r="E36" s="30">
        <f>Calculations!E32</f>
        <v>2098</v>
      </c>
      <c r="F36" s="27">
        <f>Calculations!F32</f>
        <v>991</v>
      </c>
      <c r="G36" s="22">
        <f>F36/E36</f>
        <v>0.47235462345090562</v>
      </c>
    </row>
    <row r="37" spans="1:13" ht="16.95" customHeight="1" x14ac:dyDescent="0.35">
      <c r="B37" s="27"/>
      <c r="C37" s="27"/>
      <c r="E37" s="27"/>
      <c r="F37" s="27"/>
      <c r="G37" s="22"/>
    </row>
    <row r="38" spans="1:13" x14ac:dyDescent="0.35">
      <c r="C38" s="6" t="s">
        <v>1054</v>
      </c>
      <c r="D38" s="70">
        <f>Calculations!D38</f>
        <v>8</v>
      </c>
    </row>
    <row r="39" spans="1:13" customFormat="1" ht="12.6" x14ac:dyDescent="0.2"/>
    <row r="40" spans="1:13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sort="0"/>
  <protectedRanges>
    <protectedRange sqref="A3:G23 A25:G26" name="district rank"/>
  </protectedRanges>
  <sortState xmlns:xlrd2="http://schemas.microsoft.com/office/spreadsheetml/2017/richdata2" ref="B32:G36">
    <sortCondition descending="1" ref="G32:G36"/>
  </sortState>
  <mergeCells count="1">
    <mergeCell ref="A1:G1"/>
  </mergeCells>
  <phoneticPr fontId="2" type="noConversion"/>
  <printOptions gridLines="1"/>
  <pageMargins left="0.75" right="0.75" top="1.23875" bottom="1" header="0.5" footer="0.5"/>
  <pageSetup scale="75" orientation="portrait" r:id="rId1"/>
  <headerFooter>
    <oddHeader xml:space="preserve">&amp;C&amp;"Verdana,Bold"&amp;14Illinois American Legion Auxiliary 2025
 Membership Report        
Arlene Holtgrave, President; Joyce Huelsmann, Membership Chairmen      
</oddHeader>
    <oddFooter>&amp;R&amp;D</oddFooter>
  </headerFooter>
  <colBreaks count="1" manualBreakCount="1">
    <brk id="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1"/>
  <sheetViews>
    <sheetView zoomScale="97" zoomScaleNormal="100" workbookViewId="0">
      <selection activeCell="D39" sqref="D39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8.6328125" style="6" bestFit="1" customWidth="1"/>
    <col min="5" max="5" width="12.6328125" style="6" bestFit="1" customWidth="1"/>
    <col min="6" max="6" width="12.6328125" style="6" customWidth="1"/>
    <col min="7" max="7" width="11.453125" style="6" customWidth="1"/>
    <col min="8" max="9" width="10.6328125" style="6"/>
    <col min="10" max="10" width="18.453125" style="6" bestFit="1" customWidth="1"/>
    <col min="11" max="16384" width="10.6328125" style="6"/>
  </cols>
  <sheetData>
    <row r="1" spans="1:7" ht="30" customHeight="1" x14ac:dyDescent="0.35">
      <c r="A1" s="73" t="s">
        <v>1096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2</v>
      </c>
      <c r="B3" s="27">
        <v>1</v>
      </c>
      <c r="C3" s="44"/>
      <c r="D3" s="27">
        <f>'Dist 2'!A8</f>
        <v>4</v>
      </c>
      <c r="E3" s="27">
        <f>'Dist 2'!G8</f>
        <v>68</v>
      </c>
      <c r="F3" s="6">
        <f>'Dist 2'!F8</f>
        <v>26</v>
      </c>
      <c r="G3" s="22">
        <f t="shared" ref="G3:G26" si="0">F3/E3</f>
        <v>0.38235294117647056</v>
      </c>
    </row>
    <row r="4" spans="1:7" ht="16.95" customHeight="1" x14ac:dyDescent="0.35">
      <c r="A4" s="6">
        <v>3</v>
      </c>
      <c r="B4" s="27">
        <v>1</v>
      </c>
      <c r="C4" s="44" t="s">
        <v>1081</v>
      </c>
      <c r="D4" s="27">
        <f>'Dist 3'!A11</f>
        <v>7</v>
      </c>
      <c r="E4" s="27">
        <f>'Dist 3'!G11</f>
        <v>135</v>
      </c>
      <c r="F4" s="27">
        <f>'Dist 3'!F11</f>
        <v>51</v>
      </c>
      <c r="G4" s="22">
        <f t="shared" si="0"/>
        <v>0.37777777777777777</v>
      </c>
    </row>
    <row r="5" spans="1:7" ht="16.95" customHeight="1" x14ac:dyDescent="0.35">
      <c r="A5" s="6">
        <v>4</v>
      </c>
      <c r="B5" s="27">
        <v>1</v>
      </c>
      <c r="C5" s="44" t="s">
        <v>1068</v>
      </c>
      <c r="D5" s="27">
        <f>'Dist 4'!A11</f>
        <v>7</v>
      </c>
      <c r="E5" s="27">
        <f>'Dist 4'!G11</f>
        <v>201</v>
      </c>
      <c r="F5" s="27">
        <f>'Dist 4'!F11</f>
        <v>96</v>
      </c>
      <c r="G5" s="22">
        <f t="shared" si="0"/>
        <v>0.47761194029850745</v>
      </c>
    </row>
    <row r="6" spans="1:7" ht="16.95" customHeight="1" x14ac:dyDescent="0.35">
      <c r="A6" s="6">
        <v>5</v>
      </c>
      <c r="B6" s="27">
        <v>1</v>
      </c>
      <c r="C6" s="44" t="s">
        <v>1082</v>
      </c>
      <c r="D6" s="27">
        <f>'Dist 5'!A15</f>
        <v>11</v>
      </c>
      <c r="E6" s="27">
        <f>'Dist 5'!G15</f>
        <v>363</v>
      </c>
      <c r="F6" s="27">
        <f>'Dist 5'!F15</f>
        <v>151</v>
      </c>
      <c r="G6" s="22">
        <f t="shared" si="0"/>
        <v>0.41597796143250687</v>
      </c>
    </row>
    <row r="7" spans="1:7" ht="16.95" customHeight="1" x14ac:dyDescent="0.35">
      <c r="A7" s="6">
        <v>7</v>
      </c>
      <c r="B7" s="27">
        <v>1</v>
      </c>
      <c r="C7" s="44"/>
      <c r="D7" s="27">
        <f>'Dist 7'!A7</f>
        <v>3</v>
      </c>
      <c r="E7" s="27">
        <f>'Dist 7'!G7</f>
        <v>145</v>
      </c>
      <c r="F7" s="27">
        <f>'Dist 7'!F7</f>
        <v>90</v>
      </c>
      <c r="G7" s="22">
        <f t="shared" si="0"/>
        <v>0.62068965517241381</v>
      </c>
    </row>
    <row r="8" spans="1:7" ht="16.95" customHeight="1" x14ac:dyDescent="0.35">
      <c r="A8" s="6">
        <v>8</v>
      </c>
      <c r="B8" s="27">
        <v>1</v>
      </c>
      <c r="C8" s="44" t="s">
        <v>1083</v>
      </c>
      <c r="D8" s="27">
        <f>'Dist 8'!A15</f>
        <v>11</v>
      </c>
      <c r="E8" s="27">
        <f>'Dist 8'!G15</f>
        <v>635</v>
      </c>
      <c r="F8" s="27">
        <f>'Dist 8'!F15</f>
        <v>353</v>
      </c>
      <c r="G8" s="22">
        <f t="shared" si="0"/>
        <v>0.55590551181102366</v>
      </c>
    </row>
    <row r="9" spans="1:7" ht="16.95" customHeight="1" x14ac:dyDescent="0.35">
      <c r="A9" s="6">
        <v>9</v>
      </c>
      <c r="B9" s="27">
        <v>1</v>
      </c>
      <c r="C9" s="44" t="s">
        <v>1084</v>
      </c>
      <c r="D9" s="27">
        <f>'Dist 9'!A11</f>
        <v>7</v>
      </c>
      <c r="E9" s="27">
        <f>'Dist 9'!G11</f>
        <v>551</v>
      </c>
      <c r="F9" s="27">
        <f>'Dist 9'!F11</f>
        <v>224</v>
      </c>
      <c r="G9" s="22">
        <f t="shared" si="0"/>
        <v>0.40653357531760437</v>
      </c>
    </row>
    <row r="10" spans="1:7" ht="16.95" customHeight="1" x14ac:dyDescent="0.35">
      <c r="A10" s="6">
        <v>10</v>
      </c>
      <c r="B10" s="27">
        <v>2</v>
      </c>
      <c r="C10" s="44" t="s">
        <v>1085</v>
      </c>
      <c r="D10" s="27">
        <f>'Dist 10'!A17</f>
        <v>13</v>
      </c>
      <c r="E10" s="27">
        <f>'Dist 10'!G17</f>
        <v>564</v>
      </c>
      <c r="F10" s="27">
        <f>'Dist 10'!F17</f>
        <v>313</v>
      </c>
      <c r="G10" s="22">
        <f>F10/E10</f>
        <v>0.55496453900709219</v>
      </c>
    </row>
    <row r="11" spans="1:7" ht="16.95" customHeight="1" x14ac:dyDescent="0.35">
      <c r="A11" s="6">
        <v>11</v>
      </c>
      <c r="B11" s="27">
        <v>2</v>
      </c>
      <c r="C11" s="44" t="s">
        <v>1086</v>
      </c>
      <c r="D11" s="27">
        <f>'Dist 11'!A38</f>
        <v>34</v>
      </c>
      <c r="E11" s="27">
        <f>'Dist 11'!G38</f>
        <v>1822</v>
      </c>
      <c r="F11" s="27">
        <f>'Dist 11'!F38</f>
        <v>1165</v>
      </c>
      <c r="G11" s="22">
        <f>F11/E11</f>
        <v>0.63940724478594946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'Dist 12'!G29</f>
        <v>1648</v>
      </c>
      <c r="F12" s="27">
        <f>'Dist 12'!F29</f>
        <v>951</v>
      </c>
      <c r="G12" s="22">
        <f t="shared" si="0"/>
        <v>0.5770631067961165</v>
      </c>
    </row>
    <row r="13" spans="1:7" ht="16.95" customHeight="1" x14ac:dyDescent="0.35">
      <c r="A13" s="6">
        <v>13</v>
      </c>
      <c r="B13" s="27">
        <v>2</v>
      </c>
      <c r="C13" s="44" t="s">
        <v>1088</v>
      </c>
      <c r="D13" s="27">
        <f>'Dist 13'!A19</f>
        <v>15</v>
      </c>
      <c r="E13" s="27">
        <f>'Dist 13'!G19</f>
        <v>559</v>
      </c>
      <c r="F13" s="27">
        <f>'Dist 13'!F19</f>
        <v>375</v>
      </c>
      <c r="G13" s="22">
        <f t="shared" si="0"/>
        <v>0.67084078711985684</v>
      </c>
    </row>
    <row r="14" spans="1:7" ht="16.95" customHeight="1" x14ac:dyDescent="0.35">
      <c r="A14" s="6">
        <v>14</v>
      </c>
      <c r="B14" s="27">
        <v>3</v>
      </c>
      <c r="C14" s="44" t="s">
        <v>1089</v>
      </c>
      <c r="D14" s="27">
        <f>'Dist 14'!A15</f>
        <v>11</v>
      </c>
      <c r="E14" s="27">
        <f>'Dist 14'!G15</f>
        <v>539</v>
      </c>
      <c r="F14" s="6">
        <f>'Dist 14'!F15</f>
        <v>342</v>
      </c>
      <c r="G14" s="22">
        <f t="shared" si="0"/>
        <v>0.63450834879406304</v>
      </c>
    </row>
    <row r="15" spans="1:7" ht="16.95" customHeight="1" x14ac:dyDescent="0.35">
      <c r="A15" s="6">
        <v>15</v>
      </c>
      <c r="B15" s="27">
        <v>3</v>
      </c>
      <c r="C15" s="44" t="s">
        <v>1069</v>
      </c>
      <c r="D15" s="27">
        <f>'Dist 15'!A31</f>
        <v>27</v>
      </c>
      <c r="E15" s="27">
        <f>'Dist 15'!G31</f>
        <v>998</v>
      </c>
      <c r="F15" s="27">
        <f>'Dist 15'!F31</f>
        <v>566</v>
      </c>
      <c r="G15" s="22">
        <f t="shared" si="0"/>
        <v>0.56713426853707416</v>
      </c>
    </row>
    <row r="16" spans="1:7" ht="16.95" customHeight="1" x14ac:dyDescent="0.35">
      <c r="A16" s="6">
        <v>16</v>
      </c>
      <c r="B16" s="27">
        <v>3</v>
      </c>
      <c r="C16" s="44" t="s">
        <v>1090</v>
      </c>
      <c r="D16" s="42">
        <f>'Dist 16'!A29</f>
        <v>25</v>
      </c>
      <c r="E16" s="42">
        <f>'Dist 16'!G29</f>
        <v>1209</v>
      </c>
      <c r="F16" s="27">
        <f>'Dist 16'!F29</f>
        <v>707</v>
      </c>
      <c r="G16" s="22">
        <f t="shared" si="0"/>
        <v>0.58478081058726217</v>
      </c>
    </row>
    <row r="17" spans="1:13" ht="16.95" customHeight="1" x14ac:dyDescent="0.35">
      <c r="A17" s="6">
        <v>17</v>
      </c>
      <c r="B17" s="27">
        <v>4</v>
      </c>
      <c r="C17" s="44" t="s">
        <v>1091</v>
      </c>
      <c r="D17" s="27">
        <f>'Dist 17'!A37</f>
        <v>33</v>
      </c>
      <c r="E17" s="27">
        <f>'Dist 17'!G37</f>
        <v>1346</v>
      </c>
      <c r="F17" s="27">
        <f>'Dist 17'!F37</f>
        <v>831</v>
      </c>
      <c r="G17" s="22">
        <f t="shared" si="0"/>
        <v>0.61738484398216942</v>
      </c>
    </row>
    <row r="18" spans="1:13" ht="16.95" customHeight="1" x14ac:dyDescent="0.35">
      <c r="A18" s="6">
        <v>18</v>
      </c>
      <c r="B18" s="27">
        <v>4</v>
      </c>
      <c r="C18" s="44" t="s">
        <v>1092</v>
      </c>
      <c r="D18" s="43">
        <f>'Dist 18'!A32</f>
        <v>28</v>
      </c>
      <c r="E18" s="43">
        <f>'Dist 18'!G32</f>
        <v>1180</v>
      </c>
      <c r="F18" s="27">
        <f>'Dist 18'!F32</f>
        <v>740</v>
      </c>
      <c r="G18" s="22">
        <f t="shared" si="0"/>
        <v>0.6271186440677966</v>
      </c>
    </row>
    <row r="19" spans="1:13" ht="16.95" customHeight="1" x14ac:dyDescent="0.35">
      <c r="A19" s="6">
        <v>19</v>
      </c>
      <c r="B19" s="27">
        <v>4</v>
      </c>
      <c r="C19" s="44" t="s">
        <v>1093</v>
      </c>
      <c r="D19" s="27">
        <f>'Dist 19'!A37</f>
        <v>33</v>
      </c>
      <c r="E19" s="27">
        <f>'Dist 19'!G37</f>
        <v>1790</v>
      </c>
      <c r="F19" s="27">
        <f>'Dist 19'!F37</f>
        <v>1154</v>
      </c>
      <c r="G19" s="22">
        <f t="shared" si="0"/>
        <v>0.64469273743016764</v>
      </c>
    </row>
    <row r="20" spans="1:13" ht="16.95" customHeight="1" x14ac:dyDescent="0.35">
      <c r="A20" s="6">
        <v>20</v>
      </c>
      <c r="B20" s="27">
        <v>3</v>
      </c>
      <c r="C20" s="44" t="s">
        <v>1070</v>
      </c>
      <c r="D20" s="27">
        <f>'Dist 20'!A23</f>
        <v>19</v>
      </c>
      <c r="E20" s="27">
        <f>'Dist 20'!G23</f>
        <v>646</v>
      </c>
      <c r="F20" s="27">
        <f>'Dist 20'!F23</f>
        <v>339</v>
      </c>
      <c r="G20" s="22">
        <f t="shared" si="0"/>
        <v>0.52476780185758509</v>
      </c>
    </row>
    <row r="21" spans="1:13" ht="16.95" customHeight="1" x14ac:dyDescent="0.35">
      <c r="A21" s="6">
        <v>21</v>
      </c>
      <c r="B21" s="27">
        <v>4</v>
      </c>
      <c r="C21" s="44" t="s">
        <v>1094</v>
      </c>
      <c r="D21" s="27">
        <f>'Dist 21'!A20</f>
        <v>16</v>
      </c>
      <c r="E21" s="27">
        <f>'Dist 21'!G20</f>
        <v>633</v>
      </c>
      <c r="F21" s="27">
        <f>'Dist 21'!F20</f>
        <v>331</v>
      </c>
      <c r="G21" s="22">
        <f t="shared" si="0"/>
        <v>0.52290679304897314</v>
      </c>
    </row>
    <row r="22" spans="1:13" ht="16.95" customHeight="1" x14ac:dyDescent="0.35">
      <c r="A22" s="6">
        <v>22</v>
      </c>
      <c r="B22" s="27">
        <v>5</v>
      </c>
      <c r="C22" s="44" t="s">
        <v>1057</v>
      </c>
      <c r="D22" s="27">
        <f>'Dist 22'!A30</f>
        <v>26</v>
      </c>
      <c r="E22" s="27">
        <f>'Dist 22'!G30</f>
        <v>986</v>
      </c>
      <c r="F22" s="27">
        <f>'Dist 22'!F30</f>
        <v>473</v>
      </c>
      <c r="G22" s="22">
        <f t="shared" si="0"/>
        <v>0.47971602434077076</v>
      </c>
    </row>
    <row r="23" spans="1:13" ht="16.95" customHeight="1" x14ac:dyDescent="0.35">
      <c r="A23" s="6">
        <v>23</v>
      </c>
      <c r="B23" s="27">
        <v>5</v>
      </c>
      <c r="C23" s="44" t="s">
        <v>1095</v>
      </c>
      <c r="D23" s="27">
        <f>'Dist 23'!A28</f>
        <v>24</v>
      </c>
      <c r="E23" s="27">
        <f>'Dist 23'!G28</f>
        <v>1479</v>
      </c>
      <c r="F23" s="27">
        <f>'Dist 23'!F28</f>
        <v>864</v>
      </c>
      <c r="G23" s="22">
        <f t="shared" si="0"/>
        <v>0.58417849898580121</v>
      </c>
    </row>
    <row r="24" spans="1:13" ht="16.95" customHeight="1" x14ac:dyDescent="0.35">
      <c r="A24" s="6">
        <v>24</v>
      </c>
      <c r="B24" s="27">
        <v>5</v>
      </c>
      <c r="C24" s="44" t="s">
        <v>1072</v>
      </c>
      <c r="D24" s="27">
        <f>'Dist 24'!A18</f>
        <v>14</v>
      </c>
      <c r="E24" s="27">
        <f>'Dist 24'!G18</f>
        <v>607</v>
      </c>
      <c r="F24" s="27">
        <f>'Dist 24'!F18</f>
        <v>275</v>
      </c>
      <c r="G24" s="22">
        <f t="shared" si="0"/>
        <v>0.45304777594728174</v>
      </c>
    </row>
    <row r="25" spans="1:13" ht="16.95" customHeight="1" x14ac:dyDescent="0.35">
      <c r="A25" s="6">
        <v>25</v>
      </c>
      <c r="B25" s="27">
        <v>5</v>
      </c>
      <c r="C25" s="44" t="s">
        <v>1060</v>
      </c>
      <c r="D25" s="27">
        <f>'Dist 25'!A18</f>
        <v>14</v>
      </c>
      <c r="E25" s="27">
        <f>'Dist 25'!G18</f>
        <v>762</v>
      </c>
      <c r="F25" s="6">
        <f>'Dist 25'!F18</f>
        <v>357</v>
      </c>
      <c r="G25" s="22">
        <f t="shared" si="0"/>
        <v>0.46850393700787402</v>
      </c>
    </row>
    <row r="26" spans="1:13" ht="16.95" customHeight="1" x14ac:dyDescent="0.35">
      <c r="C26" s="6" t="s">
        <v>1053</v>
      </c>
      <c r="D26" s="6">
        <v>1</v>
      </c>
      <c r="E26" s="27">
        <v>550</v>
      </c>
      <c r="F26" s="6">
        <f>'Unit Totals'!F411</f>
        <v>397</v>
      </c>
      <c r="G26" s="22">
        <f t="shared" si="0"/>
        <v>0.7218181818181818</v>
      </c>
    </row>
    <row r="27" spans="1:13" ht="16.95" customHeight="1" x14ac:dyDescent="0.35">
      <c r="B27" s="23"/>
      <c r="C27" s="23" t="s">
        <v>822</v>
      </c>
      <c r="D27" s="23">
        <f>SUM(D3:D26)</f>
        <v>408</v>
      </c>
      <c r="E27" s="24">
        <f>SUM(E3:E26)</f>
        <v>19416</v>
      </c>
      <c r="F27" s="24">
        <f>SUM(F3:F26)</f>
        <v>11171</v>
      </c>
      <c r="G27" s="68">
        <f>F27/E27</f>
        <v>0.5753502266172229</v>
      </c>
    </row>
    <row r="28" spans="1:13" ht="16.95" customHeight="1" x14ac:dyDescent="0.35">
      <c r="B28" s="23"/>
      <c r="C28" s="23" t="s">
        <v>1074</v>
      </c>
      <c r="D28" s="23"/>
      <c r="E28" s="24">
        <v>667</v>
      </c>
      <c r="F28" s="24"/>
      <c r="G28" s="25"/>
    </row>
    <row r="29" spans="1:13" ht="16.95" customHeight="1" x14ac:dyDescent="0.35">
      <c r="B29" s="23"/>
      <c r="C29" s="6" t="s">
        <v>1073</v>
      </c>
      <c r="D29" s="23"/>
      <c r="E29" s="24">
        <f>SUM(E27:E28)</f>
        <v>20083</v>
      </c>
      <c r="F29" s="24">
        <f>F27</f>
        <v>11171</v>
      </c>
      <c r="G29" s="25">
        <f>F29/E29</f>
        <v>0.55624159737091072</v>
      </c>
    </row>
    <row r="30" spans="1:13" s="23" customFormat="1" ht="16.95" customHeight="1" x14ac:dyDescent="0.35">
      <c r="A30" s="6"/>
      <c r="B30" s="6"/>
      <c r="C30" s="6"/>
      <c r="D30" s="6"/>
      <c r="E30" s="6"/>
      <c r="F30" s="6"/>
      <c r="G30" s="6"/>
    </row>
    <row r="31" spans="1:13" ht="16.5" customHeight="1" x14ac:dyDescent="0.35">
      <c r="G31" s="22"/>
    </row>
    <row r="32" spans="1:13" ht="16.5" customHeight="1" x14ac:dyDescent="0.35">
      <c r="B32" s="27">
        <v>1</v>
      </c>
      <c r="C32" s="27" t="s">
        <v>1077</v>
      </c>
      <c r="E32" s="27">
        <f>SUM(E3:E9)</f>
        <v>2098</v>
      </c>
      <c r="F32" s="27">
        <f>SUM(F3:F9)</f>
        <v>991</v>
      </c>
      <c r="G32" s="22">
        <f>F32/E32</f>
        <v>0.47235462345090562</v>
      </c>
      <c r="M32" s="27"/>
    </row>
    <row r="33" spans="1:13" ht="16.95" customHeight="1" x14ac:dyDescent="0.35">
      <c r="B33" s="27">
        <v>2</v>
      </c>
      <c r="C33" s="27" t="s">
        <v>1078</v>
      </c>
      <c r="E33" s="27">
        <f>SUM(E10:E13)</f>
        <v>4593</v>
      </c>
      <c r="F33" s="27">
        <f>SUM(F10:F13)</f>
        <v>2804</v>
      </c>
      <c r="G33" s="22">
        <f>F33/E33</f>
        <v>0.61049423035053341</v>
      </c>
      <c r="H33" s="23"/>
      <c r="I33" s="23"/>
      <c r="J33" s="23"/>
      <c r="K33" s="23"/>
      <c r="L33" s="23"/>
      <c r="M33" s="23"/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SUM(E14+E15+E16+E20)</f>
        <v>3392</v>
      </c>
      <c r="F34" s="27">
        <f>SUM(F14+F15+F16+F20)</f>
        <v>1954</v>
      </c>
      <c r="G34" s="22">
        <f>F34/E34</f>
        <v>0.57606132075471694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4</v>
      </c>
      <c r="C35" s="27" t="s">
        <v>1079</v>
      </c>
      <c r="E35" s="27">
        <f>SUM(E17+E18+E19+E21)</f>
        <v>4949</v>
      </c>
      <c r="F35" s="27">
        <f>SUM(F17+F18+F19+F21)</f>
        <v>3056</v>
      </c>
      <c r="G35" s="22">
        <f>F35/E35</f>
        <v>0.6174984845423318</v>
      </c>
    </row>
    <row r="36" spans="1:13" ht="16.95" customHeight="1" x14ac:dyDescent="0.35">
      <c r="B36" s="27">
        <v>5</v>
      </c>
      <c r="C36" s="27" t="s">
        <v>1080</v>
      </c>
      <c r="E36" s="27">
        <f>SUM(E22:E25)</f>
        <v>3834</v>
      </c>
      <c r="F36" s="27">
        <f>SUM(F22:F25)</f>
        <v>1969</v>
      </c>
      <c r="G36" s="22">
        <f>F36/E36</f>
        <v>0.51356285863328122</v>
      </c>
    </row>
    <row r="37" spans="1:13" ht="16.95" customHeight="1" x14ac:dyDescent="0.35">
      <c r="B37" s="27"/>
      <c r="C37" s="27"/>
      <c r="E37" s="27"/>
      <c r="F37" s="27"/>
      <c r="G37" s="22"/>
    </row>
    <row r="38" spans="1:13" ht="16.95" customHeight="1" x14ac:dyDescent="0.35">
      <c r="C38" s="6" t="s">
        <v>1054</v>
      </c>
      <c r="D38" s="70">
        <f>'Dist 2'!C11+'Dist 3'!C15+'Dist 4'!C15+'Dist 5'!C19+'Dist 7'!C11+'Dist 8'!C19+'Dist 9'!C15+'Dist 10'!C21+'Dist 11'!C42+'Dist 12'!C33+'Dist 13'!C23+'Dist 14'!C19+'Dist 15'!C35+'Dist 16'!C33+'Dist 17'!C40+'Dist 18'!C36+'Dist 19'!C41+'Dist 20'!C27+'Dist 21'!C24+'Dist 22'!C34+'Dist 23'!C32+'Dist 24'!C22+'Dist 25'!C22</f>
        <v>8</v>
      </c>
    </row>
    <row r="39" spans="1:13" ht="16.95" customHeight="1" x14ac:dyDescent="0.35">
      <c r="A39"/>
      <c r="B39"/>
      <c r="C39"/>
      <c r="D39"/>
      <c r="E39"/>
      <c r="F39"/>
      <c r="G39"/>
    </row>
    <row r="40" spans="1:13" ht="16.95" customHeight="1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algorithmName="SHA-512" hashValue="qrtNUFD26Eg5sImeGYncXGdG4hgiQEp3nT7K9h7ykPIf1lmA1zRFMimcPMj43agpVu5PV8udRtBUyqypHd9yVw==" saltValue="HWY9ti7QFrHHtupYMc+a6g==" spinCount="100000" sheet="1" selectLockedCells="1" selectUnlockedCells="1"/>
  <protectedRanges>
    <protectedRange sqref="A25:C26 A3:C23 F25 F3:G23" name="district rank_1"/>
    <protectedRange sqref="D25:D26 D3:D23" name="district rank_2"/>
    <protectedRange sqref="E25:E26 E3:E23" name="district rank_4"/>
  </protectedRanges>
  <sortState xmlns:xlrd2="http://schemas.microsoft.com/office/spreadsheetml/2017/richdata2" ref="A3:G25">
    <sortCondition ref="A3:A25"/>
  </sortState>
  <mergeCells count="1">
    <mergeCell ref="A1:G1"/>
  </mergeCells>
  <printOptions gridLines="1"/>
  <pageMargins left="0.75" right="0.75" top="0.98875000000000002" bottom="1" header="0.5" footer="0.5"/>
  <pageSetup scale="75" orientation="portrait" r:id="rId1"/>
  <headerFooter>
    <oddHeader xml:space="preserve">&amp;C&amp;"Verdana,Bold"&amp;14Illinois American Legion Auxiliary 2022 Membership Report        
Patti Williamson, President; Michelle Woodburn, Membership Chairmen      
</oddHeader>
    <oddFooter>&amp;R&amp;D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Normal="100" zoomScalePageLayoutView="110" workbookViewId="0">
      <selection activeCell="C9" sqref="C9"/>
    </sheetView>
  </sheetViews>
  <sheetFormatPr defaultColWidth="10.90625" defaultRowHeight="18" x14ac:dyDescent="0.35"/>
  <cols>
    <col min="1" max="1" width="6.90625" style="2" bestFit="1" customWidth="1"/>
    <col min="2" max="2" width="20.6328125" style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8.6328125" style="4" bestFit="1" customWidth="1"/>
    <col min="7" max="7" width="12.08984375" style="4" customWidth="1"/>
    <col min="8" max="8" width="10.90625" style="5" bestFit="1" customWidth="1"/>
    <col min="9" max="9" width="6.90625" style="6" bestFit="1" customWidth="1"/>
    <col min="10" max="10" width="11.36328125" style="1" customWidth="1"/>
    <col min="11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41"/>
      <c r="D2" s="10"/>
      <c r="E2" s="10"/>
      <c r="F2" s="10"/>
      <c r="G2" s="10"/>
      <c r="H2" s="7"/>
      <c r="I2" s="7"/>
    </row>
    <row r="3" spans="1:9" x14ac:dyDescent="0.35">
      <c r="A3" s="14">
        <v>87</v>
      </c>
      <c r="B3" s="10" t="s">
        <v>106</v>
      </c>
      <c r="C3" s="41"/>
      <c r="D3" s="16">
        <f>'Unit Totals'!D53</f>
        <v>16</v>
      </c>
      <c r="E3" s="16">
        <f>'Unit Totals'!E53</f>
        <v>0</v>
      </c>
      <c r="F3" s="16">
        <f t="shared" ref="F3:F9" si="0">SUM(D3:E3)</f>
        <v>16</v>
      </c>
      <c r="G3" s="16">
        <f>'Unit Totals'!G53+2</f>
        <v>21</v>
      </c>
      <c r="H3" s="18">
        <f t="shared" ref="H3:H9" si="1">F3/G3</f>
        <v>0.76190476190476186</v>
      </c>
      <c r="I3" s="16">
        <f>'Unit Totals'!H53</f>
        <v>3</v>
      </c>
    </row>
    <row r="4" spans="1:9" x14ac:dyDescent="0.35">
      <c r="A4" s="14">
        <v>236</v>
      </c>
      <c r="B4" s="10" t="s">
        <v>231</v>
      </c>
      <c r="C4" s="41"/>
      <c r="D4" s="16">
        <f>'Unit Totals'!D115</f>
        <v>1</v>
      </c>
      <c r="E4" s="16">
        <f>'Unit Totals'!E115</f>
        <v>0</v>
      </c>
      <c r="F4" s="16">
        <f t="shared" si="0"/>
        <v>1</v>
      </c>
      <c r="G4" s="16">
        <v>10</v>
      </c>
      <c r="H4" s="18">
        <f t="shared" si="1"/>
        <v>0.1</v>
      </c>
      <c r="I4" s="16">
        <f>'Unit Totals'!H115</f>
        <v>0</v>
      </c>
    </row>
    <row r="5" spans="1:9" x14ac:dyDescent="0.35">
      <c r="A5" s="14">
        <v>388</v>
      </c>
      <c r="B5" s="10" t="s">
        <v>348</v>
      </c>
      <c r="C5" s="41"/>
      <c r="D5" s="16">
        <f>'Unit Totals'!D174</f>
        <v>2</v>
      </c>
      <c r="E5" s="16">
        <f>'Unit Totals'!E174</f>
        <v>0</v>
      </c>
      <c r="F5" s="16">
        <f t="shared" si="0"/>
        <v>2</v>
      </c>
      <c r="G5" s="16">
        <f>'Unit Totals'!G174+2</f>
        <v>26</v>
      </c>
      <c r="H5" s="18">
        <f t="shared" si="1"/>
        <v>7.6923076923076927E-2</v>
      </c>
      <c r="I5" s="16">
        <f>'Unit Totals'!H174</f>
        <v>0</v>
      </c>
    </row>
    <row r="6" spans="1:9" x14ac:dyDescent="0.35">
      <c r="A6" s="14">
        <v>915</v>
      </c>
      <c r="B6" s="10" t="s">
        <v>670</v>
      </c>
      <c r="C6" s="41"/>
      <c r="D6" s="16">
        <f>'Unit Totals'!D336</f>
        <v>0</v>
      </c>
      <c r="E6" s="16">
        <f>'Unit Totals'!E336</f>
        <v>0</v>
      </c>
      <c r="F6" s="16">
        <f t="shared" si="0"/>
        <v>0</v>
      </c>
      <c r="G6" s="16">
        <f>'Unit Totals'!G336+2</f>
        <v>22</v>
      </c>
      <c r="H6" s="18">
        <f t="shared" si="1"/>
        <v>0</v>
      </c>
      <c r="I6" s="16">
        <f>'Unit Totals'!H336</f>
        <v>0</v>
      </c>
    </row>
    <row r="7" spans="1:9" x14ac:dyDescent="0.35">
      <c r="A7" s="14">
        <v>1238</v>
      </c>
      <c r="B7" s="10" t="s">
        <v>784</v>
      </c>
      <c r="C7" s="41"/>
      <c r="D7" s="16">
        <f>'Unit Totals'!D394</f>
        <v>4</v>
      </c>
      <c r="E7" s="16">
        <f>'Unit Totals'!E394</f>
        <v>0</v>
      </c>
      <c r="F7" s="16">
        <f t="shared" si="0"/>
        <v>4</v>
      </c>
      <c r="G7" s="16">
        <v>10</v>
      </c>
      <c r="H7" s="18">
        <f t="shared" si="1"/>
        <v>0.4</v>
      </c>
      <c r="I7" s="16">
        <f>'Unit Totals'!H394</f>
        <v>0</v>
      </c>
    </row>
    <row r="8" spans="1:9" x14ac:dyDescent="0.35">
      <c r="A8" s="14">
        <v>1987</v>
      </c>
      <c r="B8" s="10" t="s">
        <v>810</v>
      </c>
      <c r="C8" s="41"/>
      <c r="D8" s="16">
        <f>'Unit Totals'!D408</f>
        <v>0</v>
      </c>
      <c r="E8" s="16">
        <f>'Unit Totals'!E408</f>
        <v>0</v>
      </c>
      <c r="F8" s="16">
        <f t="shared" si="0"/>
        <v>0</v>
      </c>
      <c r="G8" s="16">
        <v>10</v>
      </c>
      <c r="H8" s="19">
        <f t="shared" si="1"/>
        <v>0</v>
      </c>
      <c r="I8" s="16">
        <f>'Unit Totals'!H408</f>
        <v>0</v>
      </c>
    </row>
    <row r="9" spans="1:9" x14ac:dyDescent="0.35">
      <c r="A9" s="14">
        <v>2017</v>
      </c>
      <c r="B9" s="10" t="s">
        <v>1059</v>
      </c>
      <c r="C9" s="41"/>
      <c r="D9" s="16">
        <f>'Unit Totals'!D410</f>
        <v>21</v>
      </c>
      <c r="E9" s="16">
        <f>'Unit Totals'!E410</f>
        <v>7</v>
      </c>
      <c r="F9" s="16">
        <f t="shared" si="0"/>
        <v>28</v>
      </c>
      <c r="G9" s="16">
        <f>'Unit Totals'!G410+2</f>
        <v>36</v>
      </c>
      <c r="H9" s="19">
        <f t="shared" si="1"/>
        <v>0.77777777777777779</v>
      </c>
      <c r="I9" s="16">
        <v>0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44</v>
      </c>
      <c r="E11" s="16">
        <f>SUM(E3:E9)</f>
        <v>7</v>
      </c>
      <c r="F11" s="16">
        <f>SUM(F3:F9)</f>
        <v>51</v>
      </c>
      <c r="G11" s="16">
        <f>SUM(G3:G9)</f>
        <v>135</v>
      </c>
      <c r="H11" s="19">
        <f>F11/G11</f>
        <v>0.37777777777777777</v>
      </c>
      <c r="I11" s="7">
        <f>SUM(I3:I10)</f>
        <v>3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f+Uk+falLX1lWuk3IkZ0eVfyP8xL7OW5Jcy6kHp6tKr4WvqcZNt+DJ2zdOpLRbTnYDabe8UQtfyS2c5lqNmCYw==" saltValue="fzld1yHiUCP7yVrZkxvMqQ==" spinCount="100000" sheet="1" selectLockedCells="1"/>
  <phoneticPr fontId="2" type="noConversion"/>
  <conditionalFormatting sqref="H3:H9">
    <cfRule type="cellIs" dxfId="2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3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zoomScaleNormal="100" zoomScalePageLayoutView="96" workbookViewId="0">
      <selection activeCell="C3" sqref="C3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207</v>
      </c>
      <c r="B3" s="10" t="s">
        <v>205</v>
      </c>
      <c r="C3" s="41"/>
      <c r="D3" s="20">
        <f>'Unit Totals'!D102</f>
        <v>12</v>
      </c>
      <c r="E3" s="21">
        <f>'Unit Totals'!E102</f>
        <v>0</v>
      </c>
      <c r="F3" s="20">
        <f>SUM(D3:E3)</f>
        <v>12</v>
      </c>
      <c r="G3" s="21">
        <f>'Unit Totals'!G102+2</f>
        <v>15</v>
      </c>
      <c r="H3" s="18">
        <f>F3/G3</f>
        <v>0.8</v>
      </c>
      <c r="I3" s="21">
        <f>'Unit Totals'!H102</f>
        <v>9</v>
      </c>
    </row>
    <row r="4" spans="1:9" x14ac:dyDescent="0.35">
      <c r="A4" s="14">
        <v>231</v>
      </c>
      <c r="B4" s="10" t="s">
        <v>824</v>
      </c>
      <c r="C4" s="41"/>
      <c r="D4" s="16">
        <f>'Unit Totals'!D112</f>
        <v>3</v>
      </c>
      <c r="E4" s="16">
        <f>'Unit Totals'!E112</f>
        <v>0</v>
      </c>
      <c r="F4" s="16">
        <f t="shared" ref="F4:F9" si="0">SUM(D4:E4)</f>
        <v>3</v>
      </c>
      <c r="G4" s="16">
        <f>'Unit Totals'!G112+2</f>
        <v>38</v>
      </c>
      <c r="H4" s="18">
        <f t="shared" ref="H4:H9" si="1">F4/G4</f>
        <v>7.8947368421052627E-2</v>
      </c>
      <c r="I4" s="16">
        <f>'Unit Totals'!H112</f>
        <v>0</v>
      </c>
    </row>
    <row r="5" spans="1:9" x14ac:dyDescent="0.35">
      <c r="A5" s="14">
        <v>271</v>
      </c>
      <c r="B5" s="10" t="s">
        <v>261</v>
      </c>
      <c r="C5" s="41"/>
      <c r="D5" s="16">
        <f>'Unit Totals'!D130</f>
        <v>2</v>
      </c>
      <c r="E5" s="16">
        <f>'Unit Totals'!E130</f>
        <v>0</v>
      </c>
      <c r="F5" s="16">
        <f t="shared" si="0"/>
        <v>2</v>
      </c>
      <c r="G5" s="16">
        <f>'Unit Totals'!G130+2</f>
        <v>30</v>
      </c>
      <c r="H5" s="18">
        <f t="shared" si="1"/>
        <v>6.6666666666666666E-2</v>
      </c>
      <c r="I5" s="16">
        <f>'Unit Totals'!H130</f>
        <v>1</v>
      </c>
    </row>
    <row r="6" spans="1:9" x14ac:dyDescent="0.35">
      <c r="A6" s="14">
        <v>714</v>
      </c>
      <c r="B6" s="10" t="s">
        <v>825</v>
      </c>
      <c r="C6" s="41"/>
      <c r="D6" s="16">
        <f>'Unit Totals'!D296</f>
        <v>17</v>
      </c>
      <c r="E6" s="16">
        <f>'Unit Totals'!E296</f>
        <v>0</v>
      </c>
      <c r="F6" s="16">
        <f t="shared" si="0"/>
        <v>17</v>
      </c>
      <c r="G6" s="16">
        <f>'Unit Totals'!G296+2</f>
        <v>25</v>
      </c>
      <c r="H6" s="18">
        <f t="shared" si="1"/>
        <v>0.68</v>
      </c>
      <c r="I6" s="16">
        <f>'Unit Totals'!H296</f>
        <v>2</v>
      </c>
    </row>
    <row r="7" spans="1:9" x14ac:dyDescent="0.35">
      <c r="A7" s="14">
        <v>735</v>
      </c>
      <c r="B7" s="10" t="s">
        <v>602</v>
      </c>
      <c r="C7" s="41"/>
      <c r="D7" s="16">
        <f>'Unit Totals'!D302</f>
        <v>18</v>
      </c>
      <c r="E7" s="16">
        <f>'Unit Totals'!E302</f>
        <v>0</v>
      </c>
      <c r="F7" s="16">
        <f t="shared" si="0"/>
        <v>18</v>
      </c>
      <c r="G7" s="16">
        <f>'Unit Totals'!G302+2</f>
        <v>32</v>
      </c>
      <c r="H7" s="18">
        <f t="shared" si="1"/>
        <v>0.5625</v>
      </c>
      <c r="I7" s="16">
        <f>'Unit Totals'!H302</f>
        <v>6</v>
      </c>
    </row>
    <row r="8" spans="1:9" x14ac:dyDescent="0.35">
      <c r="A8" s="14">
        <v>986</v>
      </c>
      <c r="B8" s="10" t="s">
        <v>698</v>
      </c>
      <c r="C8" s="41"/>
      <c r="D8" s="16">
        <f>'Unit Totals'!D350</f>
        <v>32</v>
      </c>
      <c r="E8" s="16">
        <f>'Unit Totals'!E350</f>
        <v>4</v>
      </c>
      <c r="F8" s="16">
        <f t="shared" si="0"/>
        <v>36</v>
      </c>
      <c r="G8" s="16">
        <f>'Unit Totals'!G350+2</f>
        <v>47</v>
      </c>
      <c r="H8" s="19">
        <f t="shared" si="1"/>
        <v>0.76595744680851063</v>
      </c>
      <c r="I8" s="16">
        <f>'Unit Totals'!H350</f>
        <v>1</v>
      </c>
    </row>
    <row r="9" spans="1:9" x14ac:dyDescent="0.35">
      <c r="A9" s="14">
        <v>1109</v>
      </c>
      <c r="B9" s="10" t="s">
        <v>730</v>
      </c>
      <c r="C9" s="41"/>
      <c r="D9" s="16">
        <f>'Unit Totals'!D366</f>
        <v>8</v>
      </c>
      <c r="E9" s="16">
        <f>'Unit Totals'!E366</f>
        <v>0</v>
      </c>
      <c r="F9" s="16">
        <f t="shared" si="0"/>
        <v>8</v>
      </c>
      <c r="G9" s="16">
        <f>'Unit Totals'!G366+2</f>
        <v>14</v>
      </c>
      <c r="H9" s="18">
        <f t="shared" si="1"/>
        <v>0.5714285714285714</v>
      </c>
      <c r="I9" s="16">
        <f>'Unit Totals'!H366</f>
        <v>1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92</v>
      </c>
      <c r="E11" s="16">
        <f>SUM(E3:E9)</f>
        <v>4</v>
      </c>
      <c r="F11" s="16">
        <f>SUM(F3:F9)</f>
        <v>96</v>
      </c>
      <c r="G11" s="16">
        <f>SUM(G3:G9)</f>
        <v>201</v>
      </c>
      <c r="H11" s="19">
        <f>F11/G11</f>
        <v>0.47761194029850745</v>
      </c>
      <c r="I11" s="7">
        <f>SUM(I3:I10)</f>
        <v>20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xRDNG85TGHVZSdZkIYX3zPDrm40y/6WAVIF+8bAMtc6WMdKb7RgUHMFqaphCFzDY3+nlz1yARZuttSk3FbkAxg==" saltValue="shogaTDF0a9rPH77Q94TWw==" spinCount="100000" sheet="1" selectLockedCells="1"/>
  <protectedRanges>
    <protectedRange sqref="C3" name="Goalreacher_1"/>
  </protectedRanges>
  <phoneticPr fontId="2" type="noConversion"/>
  <conditionalFormatting sqref="H3:H9">
    <cfRule type="cellIs" dxfId="20" priority="1" operator="greaterThanOrEqual">
      <formula>1</formula>
    </cfRule>
  </conditionalFormatting>
  <pageMargins left="0.5" right="0.5" top="1.33" bottom="1" header="0.5" footer="0.5"/>
  <pageSetup scale="69" orientation="portrait" r:id="rId1"/>
  <headerFooter>
    <oddHeader xml:space="preserve">&amp;CAmerican Legion Auxiliary
Department of Illinois
Membership Report 2024 - 2025
District 4
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Normal="100" workbookViewId="0">
      <selection activeCell="E3" sqref="E3"/>
    </sheetView>
  </sheetViews>
  <sheetFormatPr defaultColWidth="10.90625" defaultRowHeight="18" x14ac:dyDescent="0.35"/>
  <cols>
    <col min="1" max="1" width="6.6328125" style="2" bestFit="1" customWidth="1"/>
    <col min="2" max="2" width="19.6328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96</v>
      </c>
      <c r="B3" s="10" t="s">
        <v>118</v>
      </c>
      <c r="C3" s="41"/>
      <c r="D3" s="16">
        <f>'Unit Totals'!D59</f>
        <v>33</v>
      </c>
      <c r="E3" s="16">
        <f>'Unit Totals'!E59</f>
        <v>7</v>
      </c>
      <c r="F3" s="16">
        <f t="shared" ref="F3:F13" si="0">SUM(D3:E3)</f>
        <v>40</v>
      </c>
      <c r="G3" s="16">
        <f>'Unit Totals'!G59+2</f>
        <v>71</v>
      </c>
      <c r="H3" s="18">
        <f t="shared" ref="H3:H13" si="1">F3/G3</f>
        <v>0.56338028169014087</v>
      </c>
      <c r="I3" s="16">
        <f>'Unit Totals'!H59</f>
        <v>5</v>
      </c>
    </row>
    <row r="4" spans="1:9" x14ac:dyDescent="0.35">
      <c r="A4" s="14">
        <v>256</v>
      </c>
      <c r="B4" s="10" t="s">
        <v>251</v>
      </c>
      <c r="C4" s="41"/>
      <c r="D4" s="16">
        <f>'Unit Totals'!D125</f>
        <v>10</v>
      </c>
      <c r="E4" s="16">
        <f>'Unit Totals'!E125</f>
        <v>1</v>
      </c>
      <c r="F4" s="16">
        <f t="shared" si="0"/>
        <v>11</v>
      </c>
      <c r="G4" s="16">
        <f>'Unit Totals'!G125+2</f>
        <v>67</v>
      </c>
      <c r="H4" s="18">
        <f t="shared" si="1"/>
        <v>0.16417910447761194</v>
      </c>
      <c r="I4" s="16">
        <f>'Unit Totals'!H125</f>
        <v>5</v>
      </c>
    </row>
    <row r="5" spans="1:9" x14ac:dyDescent="0.35">
      <c r="A5" s="14">
        <v>500</v>
      </c>
      <c r="B5" s="10" t="s">
        <v>432</v>
      </c>
      <c r="C5" s="41"/>
      <c r="D5" s="16">
        <f>'Unit Totals'!D216</f>
        <v>1</v>
      </c>
      <c r="E5" s="16">
        <f>'Unit Totals'!E216</f>
        <v>0</v>
      </c>
      <c r="F5" s="16">
        <f t="shared" si="0"/>
        <v>1</v>
      </c>
      <c r="G5" s="16">
        <v>10</v>
      </c>
      <c r="H5" s="19">
        <f t="shared" si="1"/>
        <v>0.1</v>
      </c>
      <c r="I5" s="16">
        <f>'Unit Totals'!H216</f>
        <v>1</v>
      </c>
    </row>
    <row r="6" spans="1:9" x14ac:dyDescent="0.35">
      <c r="A6" s="14">
        <v>623</v>
      </c>
      <c r="B6" s="10" t="s">
        <v>516</v>
      </c>
      <c r="C6" s="41"/>
      <c r="D6" s="16">
        <f>'Unit Totals'!D259</f>
        <v>0</v>
      </c>
      <c r="E6" s="16">
        <f>'Unit Totals'!E259</f>
        <v>0</v>
      </c>
      <c r="F6" s="16">
        <f t="shared" si="0"/>
        <v>0</v>
      </c>
      <c r="G6" s="16">
        <f>'Unit Totals'!G259+2</f>
        <v>18</v>
      </c>
      <c r="H6" s="18">
        <f t="shared" si="1"/>
        <v>0</v>
      </c>
      <c r="I6" s="16">
        <f>'Unit Totals'!H259</f>
        <v>0</v>
      </c>
    </row>
    <row r="7" spans="1:9" x14ac:dyDescent="0.35">
      <c r="A7" s="14">
        <v>626</v>
      </c>
      <c r="B7" s="10" t="s">
        <v>520</v>
      </c>
      <c r="C7" s="41"/>
      <c r="D7" s="16">
        <f>'Unit Totals'!D261</f>
        <v>3</v>
      </c>
      <c r="E7" s="16">
        <f>'Unit Totals'!E261</f>
        <v>0</v>
      </c>
      <c r="F7" s="16">
        <f t="shared" si="0"/>
        <v>3</v>
      </c>
      <c r="G7" s="16">
        <f>'Unit Totals'!G261+2</f>
        <v>22</v>
      </c>
      <c r="H7" s="18">
        <f t="shared" si="1"/>
        <v>0.13636363636363635</v>
      </c>
      <c r="I7" s="16">
        <f>'Unit Totals'!H261</f>
        <v>3</v>
      </c>
    </row>
    <row r="8" spans="1:9" x14ac:dyDescent="0.35">
      <c r="A8" s="14">
        <v>687</v>
      </c>
      <c r="B8" s="10" t="s">
        <v>570</v>
      </c>
      <c r="C8" s="41"/>
      <c r="D8" s="16">
        <f>'Unit Totals'!D286</f>
        <v>28</v>
      </c>
      <c r="E8" s="16">
        <f>'Unit Totals'!E286</f>
        <v>6</v>
      </c>
      <c r="F8" s="16">
        <f t="shared" si="0"/>
        <v>34</v>
      </c>
      <c r="G8" s="16">
        <f>'Unit Totals'!G286+2</f>
        <v>43</v>
      </c>
      <c r="H8" s="18">
        <f t="shared" si="1"/>
        <v>0.79069767441860461</v>
      </c>
      <c r="I8" s="16">
        <f>'Unit Totals'!H286</f>
        <v>1</v>
      </c>
    </row>
    <row r="9" spans="1:9" x14ac:dyDescent="0.35">
      <c r="A9" s="14">
        <v>699</v>
      </c>
      <c r="B9" s="10" t="s">
        <v>580</v>
      </c>
      <c r="C9" s="41"/>
      <c r="D9" s="16">
        <f>'Unit Totals'!D291</f>
        <v>13</v>
      </c>
      <c r="E9" s="16">
        <f>'Unit Totals'!E291</f>
        <v>1</v>
      </c>
      <c r="F9" s="16">
        <f t="shared" si="0"/>
        <v>14</v>
      </c>
      <c r="G9" s="16">
        <f>'Unit Totals'!G291+2</f>
        <v>29</v>
      </c>
      <c r="H9" s="18">
        <f t="shared" si="1"/>
        <v>0.48275862068965519</v>
      </c>
      <c r="I9" s="16">
        <f>'Unit Totals'!H291</f>
        <v>0</v>
      </c>
    </row>
    <row r="10" spans="1:9" x14ac:dyDescent="0.35">
      <c r="A10" s="14">
        <v>838</v>
      </c>
      <c r="B10" s="10" t="s">
        <v>646</v>
      </c>
      <c r="C10" s="41"/>
      <c r="D10" s="16">
        <f>'Unit Totals'!D324</f>
        <v>1</v>
      </c>
      <c r="E10" s="16">
        <f>'Unit Totals'!E324</f>
        <v>0</v>
      </c>
      <c r="F10" s="16">
        <f t="shared" si="0"/>
        <v>1</v>
      </c>
      <c r="G10" s="16">
        <f>'Unit Totals'!G324+2</f>
        <v>16</v>
      </c>
      <c r="H10" s="18">
        <f t="shared" si="1"/>
        <v>6.25E-2</v>
      </c>
      <c r="I10" s="16">
        <f>'Unit Totals'!H324</f>
        <v>0</v>
      </c>
    </row>
    <row r="11" spans="1:9" x14ac:dyDescent="0.35">
      <c r="A11" s="14">
        <v>1016</v>
      </c>
      <c r="B11" s="10" t="s">
        <v>706</v>
      </c>
      <c r="C11" s="41"/>
      <c r="D11" s="16">
        <f>'Unit Totals'!D354</f>
        <v>11</v>
      </c>
      <c r="E11" s="16">
        <f>'Unit Totals'!E354</f>
        <v>5</v>
      </c>
      <c r="F11" s="16">
        <f t="shared" si="0"/>
        <v>16</v>
      </c>
      <c r="G11" s="16">
        <f>'Unit Totals'!G354+2</f>
        <v>26</v>
      </c>
      <c r="H11" s="18">
        <f t="shared" si="1"/>
        <v>0.61538461538461542</v>
      </c>
      <c r="I11" s="16">
        <f>'Unit Totals'!H354</f>
        <v>1</v>
      </c>
    </row>
    <row r="12" spans="1:9" x14ac:dyDescent="0.35">
      <c r="A12" s="14">
        <v>1268</v>
      </c>
      <c r="B12" s="10" t="s">
        <v>794</v>
      </c>
      <c r="C12" s="41"/>
      <c r="D12" s="16">
        <f>'Unit Totals'!D399</f>
        <v>0</v>
      </c>
      <c r="E12" s="16">
        <f>'Unit Totals'!E399</f>
        <v>0</v>
      </c>
      <c r="F12" s="16">
        <f t="shared" si="0"/>
        <v>0</v>
      </c>
      <c r="G12" s="16">
        <v>10</v>
      </c>
      <c r="H12" s="19">
        <f t="shared" si="1"/>
        <v>0</v>
      </c>
      <c r="I12" s="16">
        <f>'Unit Totals'!H399</f>
        <v>0</v>
      </c>
    </row>
    <row r="13" spans="1:9" x14ac:dyDescent="0.35">
      <c r="A13" s="14">
        <v>1941</v>
      </c>
      <c r="B13" s="10" t="s">
        <v>802</v>
      </c>
      <c r="C13" s="41"/>
      <c r="D13" s="16">
        <f>'Unit Totals'!D403</f>
        <v>27</v>
      </c>
      <c r="E13" s="16">
        <f>'Unit Totals'!E403</f>
        <v>4</v>
      </c>
      <c r="F13" s="16">
        <f t="shared" si="0"/>
        <v>31</v>
      </c>
      <c r="G13" s="16">
        <f>'Unit Totals'!G403+2</f>
        <v>51</v>
      </c>
      <c r="H13" s="18">
        <f t="shared" si="1"/>
        <v>0.60784313725490191</v>
      </c>
      <c r="I13" s="16">
        <f>'Unit Totals'!H403</f>
        <v>3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127</v>
      </c>
      <c r="E15" s="16">
        <f>SUM(E3:E13)</f>
        <v>24</v>
      </c>
      <c r="F15" s="16">
        <f>SUM(F3:F13)</f>
        <v>151</v>
      </c>
      <c r="G15" s="16">
        <f>SUM(G3:G14)</f>
        <v>363</v>
      </c>
      <c r="H15" s="19">
        <f>F15/G15</f>
        <v>0.41597796143250687</v>
      </c>
      <c r="I15" s="7">
        <f>SUM(I3:I13)</f>
        <v>19</v>
      </c>
    </row>
    <row r="19" spans="2:3" x14ac:dyDescent="0.35">
      <c r="B19" s="1" t="s">
        <v>823</v>
      </c>
      <c r="C19" s="54">
        <f>COUNTIFS(C3:C13,"&gt;=8/1/2024",C3:C13,"&lt;=7/31/2025")</f>
        <v>0</v>
      </c>
    </row>
    <row r="33" spans="1:1" x14ac:dyDescent="0.35">
      <c r="A33" s="6"/>
    </row>
  </sheetData>
  <sheetProtection selectLockedCells="1"/>
  <phoneticPr fontId="2" type="noConversion"/>
  <conditionalFormatting sqref="H3:H13">
    <cfRule type="cellIs" dxfId="19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5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Normal="100" zoomScalePageLayoutView="90" workbookViewId="0">
      <selection activeCell="C4" sqref="C4"/>
    </sheetView>
  </sheetViews>
  <sheetFormatPr defaultColWidth="26.90625" defaultRowHeight="18" x14ac:dyDescent="0.35"/>
  <cols>
    <col min="1" max="1" width="6.6328125" style="2" bestFit="1" customWidth="1"/>
    <col min="2" max="2" width="21.0898437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0" width="15.36328125" style="1" customWidth="1"/>
    <col min="11" max="11" width="16.08984375" style="1" customWidth="1"/>
    <col min="12" max="16384" width="26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134</v>
      </c>
      <c r="B3" s="10" t="s">
        <v>151</v>
      </c>
      <c r="C3" s="41"/>
      <c r="D3" s="16">
        <f>'Unit Totals'!D75</f>
        <v>40</v>
      </c>
      <c r="E3" s="16">
        <f>'Unit Totals'!E75</f>
        <v>0</v>
      </c>
      <c r="F3" s="16">
        <f>SUM(D3:E3)</f>
        <v>40</v>
      </c>
      <c r="G3" s="16">
        <f>'Unit Totals'!G75+2</f>
        <v>69</v>
      </c>
      <c r="H3" s="19">
        <f>F3/G3</f>
        <v>0.57971014492753625</v>
      </c>
      <c r="I3" s="16">
        <f>'Unit Totals'!H75</f>
        <v>0</v>
      </c>
    </row>
    <row r="4" spans="1:9" x14ac:dyDescent="0.35">
      <c r="A4" s="14">
        <v>166</v>
      </c>
      <c r="B4" s="10" t="s">
        <v>173</v>
      </c>
      <c r="C4" s="41"/>
      <c r="D4" s="16">
        <f>'Unit Totals'!D86</f>
        <v>13</v>
      </c>
      <c r="E4" s="16">
        <f>'Unit Totals'!E86</f>
        <v>1</v>
      </c>
      <c r="F4" s="16">
        <f>SUM(D4:E4)</f>
        <v>14</v>
      </c>
      <c r="G4" s="16">
        <f>'Unit Totals'!G86+2</f>
        <v>24</v>
      </c>
      <c r="H4" s="18">
        <f>F4/G4</f>
        <v>0.58333333333333337</v>
      </c>
      <c r="I4" s="16">
        <f>'Unit Totals'!H86</f>
        <v>0</v>
      </c>
    </row>
    <row r="5" spans="1:9" x14ac:dyDescent="0.35">
      <c r="A5" s="14">
        <v>791</v>
      </c>
      <c r="B5" s="10" t="s">
        <v>826</v>
      </c>
      <c r="C5" s="41"/>
      <c r="D5" s="16">
        <f>'Unit Totals'!D317</f>
        <v>34</v>
      </c>
      <c r="E5" s="16">
        <f>'Unit Totals'!E317</f>
        <v>2</v>
      </c>
      <c r="F5" s="16">
        <f>SUM(D5:E5)</f>
        <v>36</v>
      </c>
      <c r="G5" s="16">
        <f>'Unit Totals'!G317+2</f>
        <v>52</v>
      </c>
      <c r="H5" s="18">
        <f>F5/G5</f>
        <v>0.69230769230769229</v>
      </c>
      <c r="I5" s="16">
        <f>'Unit Totals'!H317</f>
        <v>1</v>
      </c>
    </row>
    <row r="6" spans="1:9" x14ac:dyDescent="0.35">
      <c r="A6" s="14"/>
      <c r="B6" s="10"/>
      <c r="C6" s="15"/>
      <c r="D6" s="16"/>
      <c r="E6" s="16"/>
      <c r="F6" s="16"/>
      <c r="G6" s="16"/>
      <c r="H6" s="19"/>
      <c r="I6" s="7"/>
    </row>
    <row r="7" spans="1:9" x14ac:dyDescent="0.35">
      <c r="A7" s="14">
        <f>COUNT(A3:A6)</f>
        <v>3</v>
      </c>
      <c r="B7" s="10" t="s">
        <v>822</v>
      </c>
      <c r="C7" s="15"/>
      <c r="D7" s="16">
        <f>SUM(D3:D5)</f>
        <v>87</v>
      </c>
      <c r="E7" s="16">
        <f>SUM(E3:E5)</f>
        <v>3</v>
      </c>
      <c r="F7" s="16">
        <f>SUM(F3:F5)</f>
        <v>90</v>
      </c>
      <c r="G7" s="16">
        <f>SUM(G3:G6)</f>
        <v>145</v>
      </c>
      <c r="H7" s="19">
        <f>F7/G7</f>
        <v>0.62068965517241381</v>
      </c>
      <c r="I7" s="7">
        <f>SUM(I3:I6)</f>
        <v>1</v>
      </c>
    </row>
    <row r="11" spans="1:9" x14ac:dyDescent="0.35">
      <c r="B11" s="1" t="s">
        <v>823</v>
      </c>
      <c r="C11" s="54">
        <f>COUNTIFS(C3:C5,"&gt;=8/1/2024",C3:C5,"&lt;=7/31/2025")</f>
        <v>0</v>
      </c>
    </row>
    <row r="31" spans="1:1" x14ac:dyDescent="0.35">
      <c r="A31" s="6"/>
    </row>
  </sheetData>
  <sheetProtection algorithmName="SHA-512" hashValue="RsqBT5VocuEKT+bO8TkBi5wLqUXghqWFghZA0xzDKBb0o1apX4MNKCj6I8KzfPyDxLLcj5IFOmXpLiOnTBWhxg==" saltValue="R7Y83QhW9KqE/t3g+TFSDw==" spinCount="100000" sheet="1" selectLockedCells="1"/>
  <phoneticPr fontId="2" type="noConversion"/>
  <conditionalFormatting sqref="H3:H5">
    <cfRule type="cellIs" dxfId="18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7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zoomScaleNormal="100" workbookViewId="0">
      <selection activeCell="C3" sqref="C3"/>
    </sheetView>
  </sheetViews>
  <sheetFormatPr defaultColWidth="10.90625" defaultRowHeight="18" x14ac:dyDescent="0.35"/>
  <cols>
    <col min="1" max="1" width="6.6328125" style="2" bestFit="1" customWidth="1"/>
    <col min="2" max="2" width="18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330</v>
      </c>
      <c r="B3" s="10" t="s">
        <v>307</v>
      </c>
      <c r="C3" s="41"/>
      <c r="D3" s="16">
        <f>'Unit Totals'!D153</f>
        <v>40</v>
      </c>
      <c r="E3" s="16">
        <f>'Unit Totals'!E153</f>
        <v>4</v>
      </c>
      <c r="F3" s="16">
        <f t="shared" ref="F3:F13" si="0">SUM(D3:E3)</f>
        <v>44</v>
      </c>
      <c r="G3" s="16">
        <f>'Unit Totals'!G153+2</f>
        <v>91</v>
      </c>
      <c r="H3" s="18">
        <f t="shared" ref="H3:H13" si="1">F3/G3</f>
        <v>0.48351648351648352</v>
      </c>
      <c r="I3" s="16">
        <f>'Unit Totals'!H153</f>
        <v>0</v>
      </c>
    </row>
    <row r="4" spans="1:9" x14ac:dyDescent="0.35">
      <c r="A4" s="14">
        <v>398</v>
      </c>
      <c r="B4" s="10" t="s">
        <v>358</v>
      </c>
      <c r="C4" s="41"/>
      <c r="D4" s="16">
        <f>'Unit Totals'!D179</f>
        <v>3</v>
      </c>
      <c r="E4" s="16">
        <f>'Unit Totals'!E179</f>
        <v>1</v>
      </c>
      <c r="F4" s="16">
        <f t="shared" si="0"/>
        <v>4</v>
      </c>
      <c r="G4" s="16">
        <f>'Unit Totals'!G179+2</f>
        <v>17</v>
      </c>
      <c r="H4" s="18">
        <f t="shared" si="1"/>
        <v>0.23529411764705882</v>
      </c>
      <c r="I4" s="16">
        <f>'Unit Totals'!H179</f>
        <v>0</v>
      </c>
    </row>
    <row r="5" spans="1:9" x14ac:dyDescent="0.35">
      <c r="A5" s="14">
        <v>474</v>
      </c>
      <c r="B5" s="10" t="s">
        <v>414</v>
      </c>
      <c r="C5" s="41"/>
      <c r="D5" s="16">
        <f>'Unit Totals'!D207</f>
        <v>15</v>
      </c>
      <c r="E5" s="16">
        <f>'Unit Totals'!E207</f>
        <v>0</v>
      </c>
      <c r="F5" s="16">
        <f t="shared" si="0"/>
        <v>15</v>
      </c>
      <c r="G5" s="16">
        <f>'Unit Totals'!G207+2</f>
        <v>27</v>
      </c>
      <c r="H5" s="18">
        <f t="shared" si="1"/>
        <v>0.55555555555555558</v>
      </c>
      <c r="I5" s="16">
        <f>'Unit Totals'!H207</f>
        <v>2</v>
      </c>
    </row>
    <row r="6" spans="1:9" x14ac:dyDescent="0.35">
      <c r="A6" s="14">
        <v>615</v>
      </c>
      <c r="B6" s="10" t="s">
        <v>508</v>
      </c>
      <c r="C6" s="41"/>
      <c r="D6" s="16">
        <f>'Unit Totals'!D255</f>
        <v>15</v>
      </c>
      <c r="E6" s="16">
        <f>'Unit Totals'!E255</f>
        <v>0</v>
      </c>
      <c r="F6" s="16">
        <f t="shared" si="0"/>
        <v>15</v>
      </c>
      <c r="G6" s="16">
        <f>'Unit Totals'!G255+2</f>
        <v>47</v>
      </c>
      <c r="H6" s="18">
        <f t="shared" si="1"/>
        <v>0.31914893617021278</v>
      </c>
      <c r="I6" s="16">
        <f>'Unit Totals'!H255</f>
        <v>1</v>
      </c>
    </row>
    <row r="7" spans="1:9" x14ac:dyDescent="0.35">
      <c r="A7" s="14">
        <v>691</v>
      </c>
      <c r="B7" s="10" t="s">
        <v>574</v>
      </c>
      <c r="C7" s="41"/>
      <c r="D7" s="16">
        <f>'Unit Totals'!D288</f>
        <v>12</v>
      </c>
      <c r="E7" s="16">
        <f>'Unit Totals'!E288</f>
        <v>2</v>
      </c>
      <c r="F7" s="16">
        <f t="shared" si="0"/>
        <v>14</v>
      </c>
      <c r="G7" s="16">
        <f>'Unit Totals'!G288+2</f>
        <v>49</v>
      </c>
      <c r="H7" s="18">
        <f t="shared" si="1"/>
        <v>0.2857142857142857</v>
      </c>
      <c r="I7" s="16">
        <f>'Unit Totals'!H288</f>
        <v>1</v>
      </c>
    </row>
    <row r="8" spans="1:9" x14ac:dyDescent="0.35">
      <c r="A8" s="14">
        <v>697</v>
      </c>
      <c r="B8" s="10" t="s">
        <v>827</v>
      </c>
      <c r="C8" s="41"/>
      <c r="D8" s="16">
        <f>'Unit Totals'!D290</f>
        <v>46</v>
      </c>
      <c r="E8" s="16">
        <f>'Unit Totals'!E290</f>
        <v>2</v>
      </c>
      <c r="F8" s="16">
        <f t="shared" si="0"/>
        <v>48</v>
      </c>
      <c r="G8" s="16">
        <f>'Unit Totals'!G290+2</f>
        <v>79</v>
      </c>
      <c r="H8" s="18">
        <f t="shared" si="1"/>
        <v>0.60759493670886078</v>
      </c>
      <c r="I8" s="16">
        <f>'Unit Totals'!H290</f>
        <v>0</v>
      </c>
    </row>
    <row r="9" spans="1:9" x14ac:dyDescent="0.35">
      <c r="A9" s="14">
        <v>854</v>
      </c>
      <c r="B9" s="10" t="s">
        <v>650</v>
      </c>
      <c r="C9" s="41"/>
      <c r="D9" s="16">
        <f>'Unit Totals'!D326</f>
        <v>44</v>
      </c>
      <c r="E9" s="16">
        <f>'Unit Totals'!E326</f>
        <v>1</v>
      </c>
      <c r="F9" s="16">
        <f t="shared" si="0"/>
        <v>45</v>
      </c>
      <c r="G9" s="16">
        <f>'Unit Totals'!G326+2</f>
        <v>87</v>
      </c>
      <c r="H9" s="18">
        <f t="shared" si="1"/>
        <v>0.51724137931034486</v>
      </c>
      <c r="I9" s="16">
        <f>'Unit Totals'!H326</f>
        <v>4</v>
      </c>
    </row>
    <row r="10" spans="1:9" x14ac:dyDescent="0.35">
      <c r="A10" s="14">
        <v>991</v>
      </c>
      <c r="B10" s="10" t="s">
        <v>700</v>
      </c>
      <c r="C10" s="41"/>
      <c r="D10" s="16">
        <f>'Unit Totals'!D351</f>
        <v>78</v>
      </c>
      <c r="E10" s="16">
        <f>'Unit Totals'!E351</f>
        <v>5</v>
      </c>
      <c r="F10" s="16">
        <f t="shared" si="0"/>
        <v>83</v>
      </c>
      <c r="G10" s="16">
        <f>'Unit Totals'!G351+2</f>
        <v>129</v>
      </c>
      <c r="H10" s="18">
        <f t="shared" si="1"/>
        <v>0.64341085271317833</v>
      </c>
      <c r="I10" s="16">
        <f>'Unit Totals'!H351</f>
        <v>2</v>
      </c>
    </row>
    <row r="11" spans="1:9" x14ac:dyDescent="0.35">
      <c r="A11" s="14">
        <v>1070</v>
      </c>
      <c r="B11" s="10" t="s">
        <v>720</v>
      </c>
      <c r="C11" s="41"/>
      <c r="D11" s="16">
        <f>'Unit Totals'!D361</f>
        <v>27</v>
      </c>
      <c r="E11" s="16">
        <f>'Unit Totals'!E361</f>
        <v>2</v>
      </c>
      <c r="F11" s="16">
        <f t="shared" si="0"/>
        <v>29</v>
      </c>
      <c r="G11" s="16">
        <f>'Unit Totals'!G361+2</f>
        <v>46</v>
      </c>
      <c r="H11" s="18">
        <f t="shared" si="1"/>
        <v>0.63043478260869568</v>
      </c>
      <c r="I11" s="16">
        <f>'Unit Totals'!H361</f>
        <v>3</v>
      </c>
    </row>
    <row r="12" spans="1:9" x14ac:dyDescent="0.35">
      <c r="A12" s="14">
        <v>1160</v>
      </c>
      <c r="B12" s="10" t="s">
        <v>744</v>
      </c>
      <c r="C12" s="41"/>
      <c r="D12" s="16">
        <f>'Unit Totals'!D374</f>
        <v>32</v>
      </c>
      <c r="E12" s="16">
        <f>'Unit Totals'!E374</f>
        <v>0</v>
      </c>
      <c r="F12" s="16">
        <f t="shared" si="0"/>
        <v>32</v>
      </c>
      <c r="G12" s="16">
        <f>'Unit Totals'!G374+2</f>
        <v>33</v>
      </c>
      <c r="H12" s="18">
        <f t="shared" si="1"/>
        <v>0.96969696969696972</v>
      </c>
      <c r="I12" s="16">
        <f>'Unit Totals'!H374</f>
        <v>0</v>
      </c>
    </row>
    <row r="13" spans="1:9" x14ac:dyDescent="0.35">
      <c r="A13" s="14">
        <v>1198</v>
      </c>
      <c r="B13" s="10" t="s">
        <v>764</v>
      </c>
      <c r="C13" s="41"/>
      <c r="D13" s="16">
        <f>'Unit Totals'!D384</f>
        <v>24</v>
      </c>
      <c r="E13" s="16">
        <f>'Unit Totals'!E384</f>
        <v>0</v>
      </c>
      <c r="F13" s="16">
        <f t="shared" si="0"/>
        <v>24</v>
      </c>
      <c r="G13" s="16">
        <f>'Unit Totals'!G384+2</f>
        <v>30</v>
      </c>
      <c r="H13" s="18">
        <f t="shared" si="1"/>
        <v>0.8</v>
      </c>
      <c r="I13" s="16">
        <f>'Unit Totals'!H384</f>
        <v>1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8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336</v>
      </c>
      <c r="E15" s="16">
        <f>SUM(E3:E13)</f>
        <v>17</v>
      </c>
      <c r="F15" s="16">
        <f>SUM(F3:F13)</f>
        <v>353</v>
      </c>
      <c r="G15" s="16">
        <f>SUM(G3:G14)</f>
        <v>635</v>
      </c>
      <c r="H15" s="18">
        <f>F15/G15</f>
        <v>0.55590551181102366</v>
      </c>
      <c r="I15" s="7">
        <f>SUM(I3:I14)</f>
        <v>14</v>
      </c>
    </row>
    <row r="19" spans="1:3" x14ac:dyDescent="0.35">
      <c r="B19" s="1" t="s">
        <v>823</v>
      </c>
      <c r="C19" s="53">
        <f>COUNTIFS(C3:C13,"&gt;=8/1/2024",C3:C13,"&lt;=7/31/2025")</f>
        <v>0</v>
      </c>
    </row>
    <row r="31" spans="1:3" x14ac:dyDescent="0.35">
      <c r="A31" s="6"/>
    </row>
  </sheetData>
  <sheetProtection algorithmName="SHA-512" hashValue="A1OL/xhsM9MdM2tbYKL6rml9SX/HEHQsn7NmyhZ7/g1bUW0Z8rezbeLrGzNb8+94d4IFNh7F1Oq2QDnJ+1+D0A==" saltValue="OnR7lU5FFMt983bs7alCJg==" spinCount="100000" sheet="1" selectLockedCells="1"/>
  <phoneticPr fontId="2" type="noConversion"/>
  <conditionalFormatting sqref="H3:H13">
    <cfRule type="cellIs" dxfId="17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8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zoomScaleNormal="100" workbookViewId="0">
      <selection activeCell="C3" sqref="C3"/>
    </sheetView>
  </sheetViews>
  <sheetFormatPr defaultColWidth="10.90625" defaultRowHeight="18" x14ac:dyDescent="0.35"/>
  <cols>
    <col min="1" max="1" width="6.6328125" style="2" bestFit="1" customWidth="1"/>
    <col min="2" max="2" width="17.90625" style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ht="34.950000000000003" customHeight="1" x14ac:dyDescent="0.35">
      <c r="A2" s="10"/>
      <c r="B2" s="10"/>
      <c r="C2" s="10"/>
      <c r="D2" s="10"/>
      <c r="E2" s="10"/>
      <c r="F2" s="10"/>
      <c r="G2" s="10"/>
      <c r="H2" s="7"/>
      <c r="I2" s="9"/>
    </row>
    <row r="3" spans="1:9" x14ac:dyDescent="0.35">
      <c r="A3" s="14">
        <v>36</v>
      </c>
      <c r="B3" s="10" t="s">
        <v>58</v>
      </c>
      <c r="C3" s="41"/>
      <c r="D3" s="16">
        <f>'Unit Totals'!D29</f>
        <v>17</v>
      </c>
      <c r="E3" s="16">
        <f>'Unit Totals'!E29</f>
        <v>0</v>
      </c>
      <c r="F3" s="16">
        <f t="shared" ref="F3:F8" si="0">SUM(D3:E3)</f>
        <v>17</v>
      </c>
      <c r="G3" s="16">
        <f>'Unit Totals'!G29+2</f>
        <v>29</v>
      </c>
      <c r="H3" s="18">
        <f t="shared" ref="H3:H8" si="1">F3/G3</f>
        <v>0.58620689655172409</v>
      </c>
      <c r="I3" s="16">
        <f>'Unit Totals'!H29</f>
        <v>1</v>
      </c>
    </row>
    <row r="4" spans="1:9" x14ac:dyDescent="0.35">
      <c r="A4" s="14">
        <v>208</v>
      </c>
      <c r="B4" s="10" t="s">
        <v>207</v>
      </c>
      <c r="C4" s="41"/>
      <c r="D4" s="16">
        <f>'Unit Totals'!D103</f>
        <v>58</v>
      </c>
      <c r="E4" s="16">
        <f>'Unit Totals'!E103</f>
        <v>12</v>
      </c>
      <c r="F4" s="16">
        <f t="shared" si="0"/>
        <v>70</v>
      </c>
      <c r="G4" s="16">
        <f>'Unit Totals'!G103+2</f>
        <v>130</v>
      </c>
      <c r="H4" s="18">
        <f t="shared" si="1"/>
        <v>0.53846153846153844</v>
      </c>
      <c r="I4" s="16">
        <f>'Unit Totals'!H103</f>
        <v>2</v>
      </c>
    </row>
    <row r="5" spans="1:9" x14ac:dyDescent="0.35">
      <c r="A5" s="14">
        <v>690</v>
      </c>
      <c r="B5" s="10" t="s">
        <v>572</v>
      </c>
      <c r="C5" s="41"/>
      <c r="D5" s="16">
        <f>'Unit Totals'!D287</f>
        <v>57</v>
      </c>
      <c r="E5" s="16">
        <f>'Unit Totals'!E287</f>
        <v>1</v>
      </c>
      <c r="F5" s="16">
        <f t="shared" si="0"/>
        <v>58</v>
      </c>
      <c r="G5" s="16">
        <f>'Unit Totals'!G287+2</f>
        <v>117</v>
      </c>
      <c r="H5" s="18">
        <f t="shared" si="1"/>
        <v>0.49572649572649574</v>
      </c>
      <c r="I5" s="16">
        <f>'Unit Totals'!H287</f>
        <v>0</v>
      </c>
    </row>
    <row r="6" spans="1:9" x14ac:dyDescent="0.35">
      <c r="A6" s="14">
        <v>806</v>
      </c>
      <c r="B6" s="10" t="s">
        <v>640</v>
      </c>
      <c r="C6" s="41"/>
      <c r="D6" s="16">
        <f>'Unit Totals'!D321</f>
        <v>24</v>
      </c>
      <c r="E6" s="16">
        <f>'Unit Totals'!E321</f>
        <v>1</v>
      </c>
      <c r="F6" s="16">
        <f t="shared" si="0"/>
        <v>25</v>
      </c>
      <c r="G6" s="16">
        <f>'Unit Totals'!G321+2</f>
        <v>32</v>
      </c>
      <c r="H6" s="18">
        <f t="shared" si="1"/>
        <v>0.78125</v>
      </c>
      <c r="I6" s="16">
        <f>'Unit Totals'!H321</f>
        <v>2</v>
      </c>
    </row>
    <row r="7" spans="1:9" x14ac:dyDescent="0.35">
      <c r="A7" s="14">
        <v>888</v>
      </c>
      <c r="B7" s="10" t="s">
        <v>656</v>
      </c>
      <c r="C7" s="41"/>
      <c r="D7" s="16">
        <f>'Unit Totals'!D329</f>
        <v>21</v>
      </c>
      <c r="E7" s="16">
        <f>'Unit Totals'!E329</f>
        <v>9</v>
      </c>
      <c r="F7" s="16">
        <f t="shared" si="0"/>
        <v>30</v>
      </c>
      <c r="G7" s="16">
        <f>'Unit Totals'!G329+2</f>
        <v>73</v>
      </c>
      <c r="H7" s="18">
        <f t="shared" si="1"/>
        <v>0.41095890410958902</v>
      </c>
      <c r="I7" s="16">
        <f>'Unit Totals'!H329</f>
        <v>1</v>
      </c>
    </row>
    <row r="8" spans="1:9" x14ac:dyDescent="0.35">
      <c r="A8" s="14">
        <v>974</v>
      </c>
      <c r="B8" s="10" t="s">
        <v>690</v>
      </c>
      <c r="C8" s="41"/>
      <c r="D8" s="16">
        <f>'Unit Totals'!D346</f>
        <v>19</v>
      </c>
      <c r="E8" s="16">
        <f>'Unit Totals'!E346</f>
        <v>2</v>
      </c>
      <c r="F8" s="16">
        <f t="shared" si="0"/>
        <v>21</v>
      </c>
      <c r="G8" s="16">
        <f>'Unit Totals'!G346+2</f>
        <v>155</v>
      </c>
      <c r="H8" s="18">
        <f t="shared" si="1"/>
        <v>0.13548387096774195</v>
      </c>
      <c r="I8" s="16">
        <f>'Unit Totals'!H346</f>
        <v>7</v>
      </c>
    </row>
    <row r="9" spans="1:9" ht="36" x14ac:dyDescent="0.35">
      <c r="A9" s="14">
        <v>1983</v>
      </c>
      <c r="B9" s="71" t="s">
        <v>1064</v>
      </c>
      <c r="C9" s="41"/>
      <c r="D9" s="16">
        <f>'Unit Totals'!D407</f>
        <v>3</v>
      </c>
      <c r="E9" s="16">
        <f>'Unit Totals'!E407</f>
        <v>0</v>
      </c>
      <c r="F9" s="16">
        <f t="shared" ref="F9" si="2">SUM(D9:E9)</f>
        <v>3</v>
      </c>
      <c r="G9" s="16">
        <f>'Unit Totals'!G407+2</f>
        <v>15</v>
      </c>
      <c r="H9" s="18">
        <f t="shared" ref="H9" si="3">F9/G9</f>
        <v>0.2</v>
      </c>
      <c r="I9" s="16"/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199</v>
      </c>
      <c r="E11" s="16">
        <f>SUM(E3:E9)</f>
        <v>25</v>
      </c>
      <c r="F11" s="16">
        <f>SUM(F3:F9)</f>
        <v>224</v>
      </c>
      <c r="G11" s="16">
        <f>SUM(G3:G9)</f>
        <v>551</v>
      </c>
      <c r="H11" s="19">
        <f>F11/G11</f>
        <v>0.40653357531760437</v>
      </c>
      <c r="I11" s="7">
        <f>SUM(I3:I10)</f>
        <v>13</v>
      </c>
    </row>
    <row r="15" spans="1:9" x14ac:dyDescent="0.35">
      <c r="B15" s="1" t="s">
        <v>823</v>
      </c>
      <c r="C15" s="53">
        <f>COUNTIFS(C3:C9,"&gt;=8/1/2024",C3:C9,"&lt;=7/31/2025")</f>
        <v>0</v>
      </c>
    </row>
    <row r="32" spans="1:1" x14ac:dyDescent="0.35">
      <c r="A32" s="6"/>
    </row>
  </sheetData>
  <sheetProtection algorithmName="SHA-512" hashValue="YuDhXcjQozWFbwTyI4IgSBmQ5PvNw3xp0agCLjtd+zM3Z7DrqFxBmajdd3Rc7o7hsE8A6EOJcP5w4L/gw8PNAw==" saltValue="YwQLsUBB4Pk9xJBJY+6TTw==" spinCount="100000" sheet="1" selectLockedCells="1"/>
  <phoneticPr fontId="2" type="noConversion"/>
  <conditionalFormatting sqref="H3:H9">
    <cfRule type="cellIs" dxfId="16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3"/>
  <sheetViews>
    <sheetView zoomScaleNormal="100" workbookViewId="0">
      <selection activeCell="C4" sqref="C4"/>
    </sheetView>
  </sheetViews>
  <sheetFormatPr defaultColWidth="10.90625" defaultRowHeight="18" x14ac:dyDescent="0.35"/>
  <cols>
    <col min="1" max="1" width="6.63281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9.0898437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145</v>
      </c>
      <c r="B3" s="10" t="s">
        <v>828</v>
      </c>
      <c r="C3" s="41"/>
      <c r="D3" s="16">
        <f>'Unit Totals'!D82</f>
        <v>2</v>
      </c>
      <c r="E3" s="16">
        <f>'Unit Totals'!E82</f>
        <v>0</v>
      </c>
      <c r="F3" s="16">
        <f t="shared" ref="F3:F15" si="0">SUM(D3:E3)</f>
        <v>2</v>
      </c>
      <c r="G3" s="16">
        <f>'Unit Totals'!G82+2</f>
        <v>22</v>
      </c>
      <c r="H3" s="18">
        <f t="shared" ref="H3:H15" si="1">F3/G3</f>
        <v>9.0909090909090912E-2</v>
      </c>
      <c r="I3" s="16">
        <f>'Unit Totals'!H82</f>
        <v>0</v>
      </c>
    </row>
    <row r="4" spans="1:9" x14ac:dyDescent="0.35">
      <c r="A4" s="14">
        <v>264</v>
      </c>
      <c r="B4" s="10" t="s">
        <v>829</v>
      </c>
      <c r="C4" s="41"/>
      <c r="D4" s="16">
        <f>'Unit Totals'!D129</f>
        <v>6</v>
      </c>
      <c r="E4" s="16">
        <f>'Unit Totals'!E129</f>
        <v>0</v>
      </c>
      <c r="F4" s="16">
        <f t="shared" si="0"/>
        <v>6</v>
      </c>
      <c r="G4" s="16">
        <f>'Unit Totals'!G129+2</f>
        <v>14</v>
      </c>
      <c r="H4" s="18">
        <f t="shared" si="1"/>
        <v>0.42857142857142855</v>
      </c>
      <c r="I4" s="16">
        <f>'Unit Totals'!H129</f>
        <v>1</v>
      </c>
    </row>
    <row r="5" spans="1:9" x14ac:dyDescent="0.35">
      <c r="A5" s="14">
        <v>281</v>
      </c>
      <c r="B5" s="10" t="s">
        <v>830</v>
      </c>
      <c r="C5" s="41"/>
      <c r="D5" s="16">
        <f>'Unit Totals'!D134</f>
        <v>33</v>
      </c>
      <c r="E5" s="16">
        <f>'Unit Totals'!E134</f>
        <v>3</v>
      </c>
      <c r="F5" s="16">
        <f t="shared" si="0"/>
        <v>36</v>
      </c>
      <c r="G5" s="16">
        <f>'Unit Totals'!G134+2</f>
        <v>45</v>
      </c>
      <c r="H5" s="18">
        <f t="shared" si="1"/>
        <v>0.8</v>
      </c>
      <c r="I5" s="16">
        <f>'Unit Totals'!H134</f>
        <v>2</v>
      </c>
    </row>
    <row r="6" spans="1:9" x14ac:dyDescent="0.35">
      <c r="A6" s="14">
        <v>329</v>
      </c>
      <c r="B6" s="10" t="s">
        <v>305</v>
      </c>
      <c r="C6" s="41"/>
      <c r="D6" s="16">
        <f>'Unit Totals'!D152</f>
        <v>24</v>
      </c>
      <c r="E6" s="16">
        <f>'Unit Totals'!E152</f>
        <v>8</v>
      </c>
      <c r="F6" s="16">
        <f t="shared" si="0"/>
        <v>32</v>
      </c>
      <c r="G6" s="16">
        <f>'Unit Totals'!G152+2</f>
        <v>61</v>
      </c>
      <c r="H6" s="18">
        <f t="shared" si="1"/>
        <v>0.52459016393442626</v>
      </c>
      <c r="I6" s="16">
        <f>'Unit Totals'!H152</f>
        <v>3</v>
      </c>
    </row>
    <row r="7" spans="1:9" x14ac:dyDescent="0.35">
      <c r="A7" s="14">
        <v>703</v>
      </c>
      <c r="B7" s="10" t="s">
        <v>831</v>
      </c>
      <c r="C7" s="41"/>
      <c r="D7" s="16">
        <f>'Unit Totals'!D294</f>
        <v>46</v>
      </c>
      <c r="E7" s="16">
        <f>'Unit Totals'!E294</f>
        <v>3</v>
      </c>
      <c r="F7" s="16">
        <f t="shared" si="0"/>
        <v>49</v>
      </c>
      <c r="G7" s="16">
        <f>'Unit Totals'!G294+2</f>
        <v>106</v>
      </c>
      <c r="H7" s="18">
        <f t="shared" si="1"/>
        <v>0.46226415094339623</v>
      </c>
      <c r="I7" s="16">
        <f>'Unit Totals'!H294</f>
        <v>11</v>
      </c>
    </row>
    <row r="8" spans="1:9" x14ac:dyDescent="0.35">
      <c r="A8" s="14">
        <v>738</v>
      </c>
      <c r="B8" s="10" t="s">
        <v>606</v>
      </c>
      <c r="C8" s="41"/>
      <c r="D8" s="16">
        <f>'Unit Totals'!D304</f>
        <v>1</v>
      </c>
      <c r="E8" s="16">
        <f>'Unit Totals'!E304</f>
        <v>0</v>
      </c>
      <c r="F8" s="16">
        <f t="shared" si="0"/>
        <v>1</v>
      </c>
      <c r="G8" s="16">
        <f>'Unit Totals'!G304+2</f>
        <v>14</v>
      </c>
      <c r="H8" s="18">
        <f t="shared" si="1"/>
        <v>7.1428571428571425E-2</v>
      </c>
      <c r="I8" s="16">
        <f>'Unit Totals'!H304</f>
        <v>0</v>
      </c>
    </row>
    <row r="9" spans="1:9" x14ac:dyDescent="0.35">
      <c r="A9" s="14">
        <v>748</v>
      </c>
      <c r="B9" s="10" t="s">
        <v>610</v>
      </c>
      <c r="C9" s="41"/>
      <c r="D9" s="16">
        <f>'Unit Totals'!D306</f>
        <v>1</v>
      </c>
      <c r="E9" s="16">
        <f>'Unit Totals'!E306</f>
        <v>0</v>
      </c>
      <c r="F9" s="16">
        <f t="shared" si="0"/>
        <v>1</v>
      </c>
      <c r="G9" s="16">
        <f>'Unit Totals'!G306+2</f>
        <v>18</v>
      </c>
      <c r="H9" s="18">
        <f t="shared" si="1"/>
        <v>5.5555555555555552E-2</v>
      </c>
      <c r="I9" s="16">
        <f>'Unit Totals'!H306</f>
        <v>1</v>
      </c>
    </row>
    <row r="10" spans="1:9" x14ac:dyDescent="0.35">
      <c r="A10" s="14">
        <v>771</v>
      </c>
      <c r="B10" s="10" t="s">
        <v>628</v>
      </c>
      <c r="C10" s="41"/>
      <c r="D10" s="16">
        <f>'Unit Totals'!D315</f>
        <v>54</v>
      </c>
      <c r="E10" s="16">
        <f>'Unit Totals'!E315</f>
        <v>1</v>
      </c>
      <c r="F10" s="16">
        <f t="shared" si="0"/>
        <v>55</v>
      </c>
      <c r="G10" s="16">
        <f>'Unit Totals'!G315+2</f>
        <v>80</v>
      </c>
      <c r="H10" s="18">
        <f t="shared" si="1"/>
        <v>0.6875</v>
      </c>
      <c r="I10" s="16">
        <f>'Unit Totals'!H315</f>
        <v>0</v>
      </c>
    </row>
    <row r="11" spans="1:9" x14ac:dyDescent="0.35">
      <c r="A11" s="14">
        <v>865</v>
      </c>
      <c r="B11" s="10" t="s">
        <v>832</v>
      </c>
      <c r="C11" s="41"/>
      <c r="D11" s="16">
        <f>'Unit Totals'!D327</f>
        <v>2</v>
      </c>
      <c r="E11" s="16">
        <f>'Unit Totals'!E327</f>
        <v>0</v>
      </c>
      <c r="F11" s="16">
        <f t="shared" si="0"/>
        <v>2</v>
      </c>
      <c r="G11" s="16">
        <f>'Unit Totals'!G327+2</f>
        <v>21</v>
      </c>
      <c r="H11" s="18">
        <f t="shared" si="1"/>
        <v>9.5238095238095233E-2</v>
      </c>
      <c r="I11" s="16">
        <f>'Unit Totals'!H327</f>
        <v>0</v>
      </c>
    </row>
    <row r="12" spans="1:9" x14ac:dyDescent="0.35">
      <c r="A12" s="14">
        <v>867</v>
      </c>
      <c r="B12" s="10" t="s">
        <v>654</v>
      </c>
      <c r="C12" s="41"/>
      <c r="D12" s="16">
        <f>'Unit Totals'!D328</f>
        <v>16</v>
      </c>
      <c r="E12" s="16">
        <f>'Unit Totals'!E328</f>
        <v>11</v>
      </c>
      <c r="F12" s="16">
        <f t="shared" si="0"/>
        <v>27</v>
      </c>
      <c r="G12" s="16">
        <f>'Unit Totals'!G328+2</f>
        <v>34</v>
      </c>
      <c r="H12" s="18">
        <f t="shared" si="1"/>
        <v>0.79411764705882348</v>
      </c>
      <c r="I12" s="16">
        <f>'Unit Totals'!H328</f>
        <v>0</v>
      </c>
    </row>
    <row r="13" spans="1:9" x14ac:dyDescent="0.35">
      <c r="A13" s="14">
        <v>911</v>
      </c>
      <c r="B13" s="10" t="s">
        <v>664</v>
      </c>
      <c r="C13" s="41"/>
      <c r="D13" s="16">
        <f>'Unit Totals'!D333</f>
        <v>58</v>
      </c>
      <c r="E13" s="16">
        <f>'Unit Totals'!E333</f>
        <v>8</v>
      </c>
      <c r="F13" s="16">
        <f t="shared" si="0"/>
        <v>66</v>
      </c>
      <c r="G13" s="16">
        <f>'Unit Totals'!G333+2</f>
        <v>101</v>
      </c>
      <c r="H13" s="18">
        <f t="shared" si="1"/>
        <v>0.65346534653465349</v>
      </c>
      <c r="I13" s="16">
        <f>'Unit Totals'!H333</f>
        <v>4</v>
      </c>
    </row>
    <row r="14" spans="1:9" x14ac:dyDescent="0.35">
      <c r="A14" s="14">
        <v>964</v>
      </c>
      <c r="B14" s="10" t="s">
        <v>686</v>
      </c>
      <c r="C14" s="41"/>
      <c r="D14" s="16">
        <f>'Unit Totals'!D344</f>
        <v>21</v>
      </c>
      <c r="E14" s="16">
        <f>'Unit Totals'!E344</f>
        <v>0</v>
      </c>
      <c r="F14" s="16">
        <f t="shared" si="0"/>
        <v>21</v>
      </c>
      <c r="G14" s="16">
        <f>'Unit Totals'!G344+2</f>
        <v>25</v>
      </c>
      <c r="H14" s="18">
        <f t="shared" si="1"/>
        <v>0.84</v>
      </c>
      <c r="I14" s="16">
        <f>'Unit Totals'!H344</f>
        <v>1</v>
      </c>
    </row>
    <row r="15" spans="1:9" x14ac:dyDescent="0.35">
      <c r="A15" s="14">
        <v>1170</v>
      </c>
      <c r="B15" s="10" t="s">
        <v>750</v>
      </c>
      <c r="C15" s="41"/>
      <c r="D15" s="16">
        <f>'Unit Totals'!D377</f>
        <v>12</v>
      </c>
      <c r="E15" s="16">
        <f>'Unit Totals'!E377</f>
        <v>3</v>
      </c>
      <c r="F15" s="16">
        <f t="shared" si="0"/>
        <v>15</v>
      </c>
      <c r="G15" s="16">
        <f>'Unit Totals'!G377+2</f>
        <v>23</v>
      </c>
      <c r="H15" s="18">
        <f t="shared" si="1"/>
        <v>0.65217391304347827</v>
      </c>
      <c r="I15" s="16">
        <f>'Unit Totals'!H377</f>
        <v>1</v>
      </c>
    </row>
    <row r="16" spans="1:9" x14ac:dyDescent="0.35">
      <c r="A16" s="14"/>
      <c r="B16" s="10"/>
      <c r="C16" s="15"/>
      <c r="D16" s="16"/>
      <c r="E16" s="16"/>
      <c r="F16" s="16"/>
      <c r="G16" s="16"/>
      <c r="H16" s="18"/>
      <c r="I16" s="7"/>
    </row>
    <row r="17" spans="1:9" x14ac:dyDescent="0.35">
      <c r="A17" s="14">
        <f>COUNT(A3:A16)</f>
        <v>13</v>
      </c>
      <c r="B17" s="10" t="s">
        <v>822</v>
      </c>
      <c r="C17" s="15"/>
      <c r="D17" s="16">
        <f>SUM(D3:D15)</f>
        <v>276</v>
      </c>
      <c r="E17" s="16">
        <f>SUM(E3:E15)</f>
        <v>37</v>
      </c>
      <c r="F17" s="16">
        <f>SUM(F3:F15)</f>
        <v>313</v>
      </c>
      <c r="G17" s="16">
        <f>SUM(G3:G16)</f>
        <v>564</v>
      </c>
      <c r="H17" s="19">
        <f>F17/G17</f>
        <v>0.55496453900709219</v>
      </c>
      <c r="I17" s="7">
        <f>SUM(I3:I15)</f>
        <v>24</v>
      </c>
    </row>
    <row r="21" spans="1:9" x14ac:dyDescent="0.35">
      <c r="B21" s="1" t="s">
        <v>833</v>
      </c>
      <c r="C21" s="53">
        <f>COUNTIFS(C3:C15,"&gt;=8/1/2024",C3:C15,"&lt;=7/31/2025")</f>
        <v>0</v>
      </c>
    </row>
    <row r="33" spans="1:1" x14ac:dyDescent="0.35">
      <c r="A33" s="6"/>
    </row>
  </sheetData>
  <sheetProtection algorithmName="SHA-512" hashValue="5fG8cd3CCTCyPqmrX2aq5jGHKbsSXSzzJ4/Xu18jyNRmO5UEfTaLHCXoumK+chjzM2CG7iItFPRiOa3c1P+pFw==" saltValue="h+eVp3kTppSp7eyfoX7cXg==" spinCount="100000" sheet="1" selectLockedCells="1"/>
  <phoneticPr fontId="2" type="noConversion"/>
  <conditionalFormatting sqref="H3:H15">
    <cfRule type="cellIs" dxfId="15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2024 - 25
District 10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770bb-80f4-4a4d-8129-e3e0b1bdc44b">
      <Terms xmlns="http://schemas.microsoft.com/office/infopath/2007/PartnerControls"/>
    </lcf76f155ced4ddcb4097134ff3c332f>
    <TaxCatchAll xmlns="d233f833-0037-49ca-9bed-77ebe1e3346d" xsi:nil="true"/>
    <MigrationWizIdPermissions xmlns="9e0770bb-80f4-4a4d-8129-e3e0b1bdc44b" xsi:nil="true"/>
    <MigrationWizId xmlns="9e0770bb-80f4-4a4d-8129-e3e0b1bdc44b">b1f665a6-ff69-4bf2-a327-829549d665f7</MigrationWizId>
    <MigrationWizIdVersion xmlns="9e0770bb-80f4-4a4d-8129-e3e0b1bdc44b">b1f665a6-ff69-4bf2-a327-829549d665f7-638466259830000000</MigrationWizIdVersion>
    <lcf76f155ced4ddcb4097134ff3c332f0 xmlns="9e0770bb-80f4-4a4d-8129-e3e0b1bdc44b" xsi:nil="true"/>
    <lcf76f155ced4ddcb4097134ff3c332f1 xmlns="9e0770bb-80f4-4a4d-8129-e3e0b1bdc4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C4CD466C6FC4797FE3779849EEF6B" ma:contentTypeVersion="18" ma:contentTypeDescription="Create a new document." ma:contentTypeScope="" ma:versionID="dd4b3fb0934c855eec465e120bd33cf9">
  <xsd:schema xmlns:xsd="http://www.w3.org/2001/XMLSchema" xmlns:xs="http://www.w3.org/2001/XMLSchema" xmlns:p="http://schemas.microsoft.com/office/2006/metadata/properties" xmlns:ns2="9e0770bb-80f4-4a4d-8129-e3e0b1bdc44b" xmlns:ns3="d233f833-0037-49ca-9bed-77ebe1e3346d" targetNamespace="http://schemas.microsoft.com/office/2006/metadata/properties" ma:root="true" ma:fieldsID="8dca67e853649c3cab518294d655173d" ns2:_="" ns3:_="">
    <xsd:import namespace="9e0770bb-80f4-4a4d-8129-e3e0b1bdc44b"/>
    <xsd:import namespace="d233f833-0037-49ca-9bed-77ebe1e334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770bb-80f4-4a4d-8129-e3e0b1bdc4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1" ma:index="20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4ea770-57c3-4fe2-9dac-ca8295355f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f833-0037-49ca-9bed-77ebe1e3346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79dc616-e2af-4229-9ede-8d222c4de251}" ma:internalName="TaxCatchAll" ma:showField="CatchAllData" ma:web="d233f833-0037-49ca-9bed-77ebe1e33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3CE7E0-EBCD-416E-B8A0-F1491B7F6E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1C3ADA-B072-4344-B1D6-968E0EDC2E11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b3c298f-e167-465f-8a17-15c57d5349f1"/>
    <ds:schemaRef ds:uri="2875cc66-0d8a-4e54-b668-669045dad1e0"/>
    <ds:schemaRef ds:uri="9e0770bb-80f4-4a4d-8129-e3e0b1bdc44b"/>
    <ds:schemaRef ds:uri="d233f833-0037-49ca-9bed-77ebe1e3346d"/>
  </ds:schemaRefs>
</ds:datastoreItem>
</file>

<file path=customXml/itemProps3.xml><?xml version="1.0" encoding="utf-8"?>
<ds:datastoreItem xmlns:ds="http://schemas.openxmlformats.org/officeDocument/2006/customXml" ds:itemID="{5370320F-F7BE-4505-A88F-EB7B332D3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770bb-80f4-4a4d-8129-e3e0b1bdc44b"/>
    <ds:schemaRef ds:uri="d233f833-0037-49ca-9bed-77ebe1e33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Unit Totals</vt:lpstr>
      <vt:lpstr>Dist 2</vt:lpstr>
      <vt:lpstr>Dist 3</vt:lpstr>
      <vt:lpstr>Dist 4</vt:lpstr>
      <vt:lpstr>Dist 5</vt:lpstr>
      <vt:lpstr>Dist 7</vt:lpstr>
      <vt:lpstr>Dist 8</vt:lpstr>
      <vt:lpstr>Dist 9</vt:lpstr>
      <vt:lpstr>Dist 10</vt:lpstr>
      <vt:lpstr>Dist 11</vt:lpstr>
      <vt:lpstr>Dist 12</vt:lpstr>
      <vt:lpstr>Dist 13</vt:lpstr>
      <vt:lpstr>Dist 14</vt:lpstr>
      <vt:lpstr>Dist 15</vt:lpstr>
      <vt:lpstr>Dist 16</vt:lpstr>
      <vt:lpstr>Dist 17</vt:lpstr>
      <vt:lpstr>Dist 18</vt:lpstr>
      <vt:lpstr>Dist 19</vt:lpstr>
      <vt:lpstr>Dist 20</vt:lpstr>
      <vt:lpstr>Dist 21</vt:lpstr>
      <vt:lpstr>Dist 22</vt:lpstr>
      <vt:lpstr>Dist 23</vt:lpstr>
      <vt:lpstr>Dist 24</vt:lpstr>
      <vt:lpstr>Dist 25</vt:lpstr>
      <vt:lpstr>BiWeekly</vt:lpstr>
      <vt:lpstr>Calculations</vt:lpstr>
      <vt:lpstr>'Dist 10'!Print_Area</vt:lpstr>
      <vt:lpstr>'Dist 11'!Print_Area</vt:lpstr>
      <vt:lpstr>'Dist 12'!Print_Area</vt:lpstr>
      <vt:lpstr>'Dist 13'!Print_Area</vt:lpstr>
      <vt:lpstr>'Dist 14'!Print_Area</vt:lpstr>
      <vt:lpstr>'Dist 15'!Print_Area</vt:lpstr>
      <vt:lpstr>'Dist 16'!Print_Area</vt:lpstr>
      <vt:lpstr>'Dist 17'!Print_Area</vt:lpstr>
      <vt:lpstr>'Dist 18'!Print_Area</vt:lpstr>
      <vt:lpstr>'Dist 19'!Print_Area</vt:lpstr>
      <vt:lpstr>'Dist 2'!Print_Area</vt:lpstr>
      <vt:lpstr>'Dist 20'!Print_Area</vt:lpstr>
      <vt:lpstr>'Dist 21'!Print_Area</vt:lpstr>
      <vt:lpstr>'Dist 22'!Print_Area</vt:lpstr>
      <vt:lpstr>'Dist 23'!Print_Area</vt:lpstr>
      <vt:lpstr>'Dist 24'!Print_Area</vt:lpstr>
      <vt:lpstr>'Dist 25'!Print_Area</vt:lpstr>
      <vt:lpstr>'Dist 3'!Print_Area</vt:lpstr>
      <vt:lpstr>'Dist 4'!Print_Area</vt:lpstr>
      <vt:lpstr>'Dist 5'!Print_Area</vt:lpstr>
      <vt:lpstr>'Dist 7'!Print_Area</vt:lpstr>
      <vt:lpstr>'Dist 8'!Print_Area</vt:lpstr>
      <vt:lpstr>'Dist 9'!Print_Area</vt:lpstr>
      <vt:lpstr>'Unit Totals'!Print_Area</vt:lpstr>
      <vt:lpstr>'Unit Totals'!Print_Titles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2004 Test Drive User</dc:creator>
  <cp:keywords/>
  <dc:description/>
  <cp:lastModifiedBy>Admin Assistant</cp:lastModifiedBy>
  <cp:revision/>
  <cp:lastPrinted>2024-11-20T21:51:58Z</cp:lastPrinted>
  <dcterms:created xsi:type="dcterms:W3CDTF">2010-12-26T17:03:32Z</dcterms:created>
  <dcterms:modified xsi:type="dcterms:W3CDTF">2025-02-06T15:35:56Z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0x010100AC0C4CD466C6FC4797FE3779849EEF6B</vt:lpwstr>
  </property>
  <property fmtid="{D5CDD505-2E9C-101B-9397-08002B2CF9AE}" pid="3" name="MediaServiceImageTags">
    <vt:lpwstr/>
  </property>
</Properties>
</file>